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51\pub\16産業振興課\00共通（産業振興課）\02新産業育成課（業務）\40-4 起業支援事業助成事業\01 ★★★起業支援事業助成金（R6～）\R8年度起業支援事業\01 執行伺い（募集）\01 第１回（5.1～6.2）\01 募集（第１回）\"/>
    </mc:Choice>
  </mc:AlternateContent>
  <xr:revisionPtr revIDLastSave="0" documentId="13_ncr:1_{FE5D175E-A232-4853-BD5B-6F8D27944417}" xr6:coauthVersionLast="47" xr6:coauthVersionMax="47" xr10:uidLastSave="{00000000-0000-0000-0000-000000000000}"/>
  <bookViews>
    <workbookView xWindow="-120" yWindow="-120" windowWidth="29040" windowHeight="15720" xr2:uid="{94B15787-E483-4BA1-AB5E-5DBED5E3D4C5}"/>
    <workbookView xWindow="-120" yWindow="-120" windowWidth="29040" windowHeight="15720" xr2:uid="{9335112A-77BE-4D74-B984-7F45BA3F206E}"/>
  </bookViews>
  <sheets>
    <sheet name="収支計算書別紙" sheetId="1" r:id="rId1"/>
    <sheet name="収支計算書別紙記載例" sheetId="6" r:id="rId2"/>
  </sheets>
  <definedNames>
    <definedName name="_xlnm.Print_Area" localSheetId="0">収支計算書別紙!$A$1:$I$214</definedName>
    <definedName name="_xlnm.Print_Area" localSheetId="1">収支計算書別紙記載例!$A$1:$I$225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H48" i="6"/>
  <c r="D63" i="6"/>
  <c r="D62" i="6"/>
  <c r="D26" i="6"/>
  <c r="D213" i="1"/>
  <c r="D212" i="1"/>
  <c r="D209" i="1"/>
  <c r="D208" i="1"/>
  <c r="D207" i="1"/>
  <c r="D205" i="1"/>
  <c r="D204" i="1"/>
  <c r="D203" i="1"/>
  <c r="D201" i="1"/>
  <c r="D200" i="1"/>
  <c r="D199" i="1"/>
  <c r="D197" i="1"/>
  <c r="D196" i="1"/>
  <c r="D195" i="1"/>
  <c r="D193" i="1"/>
  <c r="D192" i="1"/>
  <c r="D190" i="1"/>
  <c r="D189" i="1"/>
  <c r="D188" i="1"/>
  <c r="D185" i="1"/>
  <c r="D184" i="1"/>
  <c r="D183" i="1"/>
  <c r="D174" i="1"/>
  <c r="D173" i="1"/>
  <c r="D170" i="1"/>
  <c r="D169" i="1"/>
  <c r="D166" i="1"/>
  <c r="D165" i="1"/>
  <c r="D164" i="1"/>
  <c r="D162" i="1"/>
  <c r="D161" i="1"/>
  <c r="D160" i="1"/>
  <c r="D158" i="1"/>
  <c r="D157" i="1"/>
  <c r="D156" i="1"/>
  <c r="D154" i="1"/>
  <c r="D153" i="1"/>
  <c r="D151" i="1"/>
  <c r="D150" i="1"/>
  <c r="D149" i="1"/>
  <c r="D146" i="1"/>
  <c r="D145" i="1"/>
  <c r="D144" i="1"/>
  <c r="D135" i="1"/>
  <c r="D134" i="1"/>
  <c r="D131" i="1"/>
  <c r="D130" i="1"/>
  <c r="D129" i="1"/>
  <c r="D127" i="1"/>
  <c r="D126" i="1"/>
  <c r="D125" i="1"/>
  <c r="D123" i="1"/>
  <c r="D122" i="1"/>
  <c r="D121" i="1"/>
  <c r="D119" i="1"/>
  <c r="D118" i="1"/>
  <c r="D117" i="1"/>
  <c r="D115" i="1"/>
  <c r="D114" i="1"/>
  <c r="D112" i="1"/>
  <c r="D111" i="1"/>
  <c r="D110" i="1"/>
  <c r="D107" i="1"/>
  <c r="D106" i="1"/>
  <c r="D105" i="1"/>
  <c r="D96" i="1"/>
  <c r="D95" i="1"/>
  <c r="D92" i="1"/>
  <c r="D91" i="1"/>
  <c r="D90" i="1"/>
  <c r="D88" i="1"/>
  <c r="D87" i="1"/>
  <c r="D86" i="1"/>
  <c r="D84" i="1"/>
  <c r="D83" i="1"/>
  <c r="D82" i="1"/>
  <c r="D80" i="1"/>
  <c r="D79" i="1"/>
  <c r="D78" i="1"/>
  <c r="D76" i="1"/>
  <c r="D75" i="1"/>
  <c r="D73" i="1"/>
  <c r="D72" i="1"/>
  <c r="D71" i="1"/>
  <c r="D68" i="1"/>
  <c r="D67" i="1"/>
  <c r="D66" i="1"/>
  <c r="D57" i="1"/>
  <c r="D56" i="1"/>
  <c r="D53" i="1"/>
  <c r="D52" i="1"/>
  <c r="D51" i="1"/>
  <c r="D49" i="1"/>
  <c r="D48" i="1"/>
  <c r="D47" i="1"/>
  <c r="D45" i="1"/>
  <c r="D44" i="1"/>
  <c r="D43" i="1"/>
  <c r="D41" i="1"/>
  <c r="D40" i="1"/>
  <c r="D39" i="1"/>
  <c r="D37" i="1"/>
  <c r="D36" i="1"/>
  <c r="D34" i="1"/>
  <c r="D33" i="1"/>
  <c r="D32" i="1"/>
  <c r="D29" i="1"/>
  <c r="D28" i="1"/>
  <c r="D27" i="1"/>
  <c r="D224" i="6"/>
  <c r="D223" i="6"/>
  <c r="D220" i="6"/>
  <c r="D219" i="6"/>
  <c r="D218" i="6"/>
  <c r="D216" i="6"/>
  <c r="D215" i="6"/>
  <c r="D214" i="6"/>
  <c r="D212" i="6"/>
  <c r="D211" i="6"/>
  <c r="D210" i="6"/>
  <c r="D208" i="6"/>
  <c r="D207" i="6"/>
  <c r="D206" i="6"/>
  <c r="D204" i="6"/>
  <c r="D203" i="6"/>
  <c r="D201" i="6"/>
  <c r="D200" i="6"/>
  <c r="D199" i="6"/>
  <c r="D196" i="6"/>
  <c r="D195" i="6"/>
  <c r="D194" i="6"/>
  <c r="D185" i="6"/>
  <c r="D184" i="6"/>
  <c r="D181" i="6"/>
  <c r="D180" i="6"/>
  <c r="D177" i="6"/>
  <c r="D176" i="6"/>
  <c r="D175" i="6"/>
  <c r="D173" i="6"/>
  <c r="D172" i="6"/>
  <c r="D171" i="6"/>
  <c r="D169" i="6"/>
  <c r="D168" i="6"/>
  <c r="D167" i="6"/>
  <c r="D165" i="6"/>
  <c r="D164" i="6"/>
  <c r="D162" i="6"/>
  <c r="D161" i="6"/>
  <c r="D160" i="6"/>
  <c r="D157" i="6"/>
  <c r="D156" i="6"/>
  <c r="D155" i="6"/>
  <c r="D146" i="6"/>
  <c r="D145" i="6"/>
  <c r="D142" i="6"/>
  <c r="D141" i="6"/>
  <c r="D140" i="6"/>
  <c r="D138" i="6"/>
  <c r="D137" i="6"/>
  <c r="D136" i="6"/>
  <c r="D134" i="6"/>
  <c r="D133" i="6"/>
  <c r="D132" i="6"/>
  <c r="D130" i="6"/>
  <c r="D129" i="6"/>
  <c r="D128" i="6"/>
  <c r="D126" i="6"/>
  <c r="D125" i="6"/>
  <c r="D123" i="6"/>
  <c r="D122" i="6"/>
  <c r="D121" i="6"/>
  <c r="D118" i="6"/>
  <c r="D117" i="6"/>
  <c r="D116" i="6"/>
  <c r="D107" i="6"/>
  <c r="D106" i="6"/>
  <c r="D103" i="6"/>
  <c r="D102" i="6"/>
  <c r="D101" i="6"/>
  <c r="D99" i="6"/>
  <c r="D98" i="6"/>
  <c r="D97" i="6"/>
  <c r="D95" i="6"/>
  <c r="D94" i="6"/>
  <c r="D93" i="6"/>
  <c r="D91" i="6"/>
  <c r="D90" i="6"/>
  <c r="D89" i="6"/>
  <c r="D87" i="6"/>
  <c r="D86" i="6"/>
  <c r="D84" i="6"/>
  <c r="D83" i="6"/>
  <c r="D82" i="6"/>
  <c r="D79" i="6"/>
  <c r="D78" i="6"/>
  <c r="D77" i="6"/>
  <c r="D68" i="6"/>
  <c r="D67" i="6"/>
  <c r="D64" i="6"/>
  <c r="D56" i="6"/>
  <c r="D55" i="6"/>
  <c r="D54" i="6"/>
  <c r="D52" i="6"/>
  <c r="D51" i="6"/>
  <c r="D50" i="6"/>
  <c r="D45" i="6"/>
  <c r="D27" i="6"/>
  <c r="G47" i="6"/>
  <c r="G48" i="6"/>
  <c r="G198" i="6"/>
  <c r="H198" i="6" s="1"/>
  <c r="E198" i="6"/>
  <c r="G193" i="6"/>
  <c r="H193" i="6" s="1"/>
  <c r="E193" i="6"/>
  <c r="G179" i="6"/>
  <c r="E179" i="6"/>
  <c r="G159" i="6"/>
  <c r="H159" i="6" s="1"/>
  <c r="E159" i="6"/>
  <c r="G154" i="6"/>
  <c r="H154" i="6" s="1"/>
  <c r="E154" i="6"/>
  <c r="G120" i="6"/>
  <c r="E120" i="6"/>
  <c r="G115" i="6"/>
  <c r="E115" i="6"/>
  <c r="G81" i="6"/>
  <c r="H81" i="6" s="1"/>
  <c r="E81" i="6"/>
  <c r="G76" i="6"/>
  <c r="E76" i="6"/>
  <c r="G31" i="6"/>
  <c r="H31" i="6" s="1"/>
  <c r="E31" i="6"/>
  <c r="G193" i="1"/>
  <c r="H193" i="1" s="1"/>
  <c r="E193" i="1"/>
  <c r="G187" i="1"/>
  <c r="E187" i="1"/>
  <c r="G182" i="1"/>
  <c r="H182" i="1" s="1"/>
  <c r="E182" i="1"/>
  <c r="G148" i="1"/>
  <c r="E148" i="1"/>
  <c r="G143" i="1"/>
  <c r="E143" i="1"/>
  <c r="G111" i="1"/>
  <c r="H111" i="1" s="1"/>
  <c r="E111" i="1"/>
  <c r="G109" i="1"/>
  <c r="E109" i="1"/>
  <c r="G104" i="1"/>
  <c r="E104" i="1"/>
  <c r="G70" i="1"/>
  <c r="E70" i="1"/>
  <c r="G65" i="1"/>
  <c r="E65" i="1"/>
  <c r="E44" i="1"/>
  <c r="E48" i="1"/>
  <c r="E33" i="1"/>
  <c r="E32" i="1"/>
  <c r="E57" i="1"/>
  <c r="E56" i="1"/>
  <c r="E53" i="1"/>
  <c r="E51" i="1"/>
  <c r="E49" i="1"/>
  <c r="E47" i="1"/>
  <c r="E45" i="1"/>
  <c r="E43" i="1"/>
  <c r="E41" i="1"/>
  <c r="E40" i="1"/>
  <c r="E39" i="1"/>
  <c r="E37" i="1"/>
  <c r="E36" i="1"/>
  <c r="E34" i="1"/>
  <c r="E31" i="1"/>
  <c r="E29" i="1"/>
  <c r="E28" i="1"/>
  <c r="E27" i="1"/>
  <c r="G26" i="6" l="1"/>
  <c r="H26" i="6" s="1"/>
  <c r="E26" i="6"/>
  <c r="G26" i="1"/>
  <c r="E26" i="1"/>
  <c r="G40" i="6"/>
  <c r="H40" i="6" s="1"/>
  <c r="E40" i="6"/>
  <c r="G35" i="6"/>
  <c r="H35" i="6" s="1"/>
  <c r="E35" i="6"/>
  <c r="G34" i="6"/>
  <c r="H34" i="6" s="1"/>
  <c r="E34" i="6"/>
  <c r="G33" i="6"/>
  <c r="H33" i="6" s="1"/>
  <c r="E33" i="6"/>
  <c r="E134" i="6"/>
  <c r="G134" i="6"/>
  <c r="H134" i="6" s="1"/>
  <c r="G220" i="6"/>
  <c r="H220" i="6" s="1"/>
  <c r="E220" i="6"/>
  <c r="G210" i="6"/>
  <c r="H210" i="6" s="1"/>
  <c r="E210" i="6"/>
  <c r="G199" i="6"/>
  <c r="E199" i="6"/>
  <c r="E194" i="6"/>
  <c r="G194" i="6"/>
  <c r="G172" i="6"/>
  <c r="H172" i="6" s="1"/>
  <c r="E172" i="6"/>
  <c r="E156" i="6"/>
  <c r="G156" i="6"/>
  <c r="G59" i="6"/>
  <c r="H59" i="6" s="1"/>
  <c r="E59" i="6"/>
  <c r="G224" i="6"/>
  <c r="H224" i="6" s="1"/>
  <c r="E224" i="6"/>
  <c r="G223" i="6"/>
  <c r="H223" i="6" s="1"/>
  <c r="H7" i="6" s="1"/>
  <c r="E223" i="6"/>
  <c r="E219" i="6"/>
  <c r="G219" i="6"/>
  <c r="H219" i="6" s="1"/>
  <c r="G218" i="6"/>
  <c r="E218" i="6"/>
  <c r="E216" i="6"/>
  <c r="G216" i="6"/>
  <c r="H216" i="6" s="1"/>
  <c r="G215" i="6"/>
  <c r="H215" i="6" s="1"/>
  <c r="E215" i="6"/>
  <c r="E214" i="6"/>
  <c r="G214" i="6"/>
  <c r="E212" i="6"/>
  <c r="G212" i="6"/>
  <c r="H212" i="6" s="1"/>
  <c r="E211" i="6"/>
  <c r="G211" i="6"/>
  <c r="E208" i="6"/>
  <c r="G208" i="6"/>
  <c r="H208" i="6" s="1"/>
  <c r="E207" i="6"/>
  <c r="G207" i="6"/>
  <c r="G206" i="6"/>
  <c r="H206" i="6" s="1"/>
  <c r="D7" i="6" s="1"/>
  <c r="E206" i="6"/>
  <c r="E204" i="6"/>
  <c r="G204" i="6"/>
  <c r="H204" i="6" s="1"/>
  <c r="G203" i="6"/>
  <c r="E203" i="6"/>
  <c r="E201" i="6"/>
  <c r="G201" i="6"/>
  <c r="H201" i="6" s="1"/>
  <c r="E200" i="6"/>
  <c r="G200" i="6"/>
  <c r="H199" i="6"/>
  <c r="E196" i="6"/>
  <c r="G196" i="6"/>
  <c r="H196" i="6" s="1"/>
  <c r="E195" i="6"/>
  <c r="G195" i="6"/>
  <c r="H194" i="6"/>
  <c r="E185" i="6"/>
  <c r="G185" i="6"/>
  <c r="H185" i="6" s="1"/>
  <c r="E184" i="6"/>
  <c r="G184" i="6"/>
  <c r="H184" i="6" s="1"/>
  <c r="H6" i="6" s="1"/>
  <c r="E181" i="6"/>
  <c r="G181" i="6"/>
  <c r="H181" i="6" s="1"/>
  <c r="G180" i="6"/>
  <c r="E180" i="6"/>
  <c r="H179" i="6"/>
  <c r="G177" i="6"/>
  <c r="H177" i="6" s="1"/>
  <c r="E177" i="6"/>
  <c r="G176" i="6"/>
  <c r="H176" i="6" s="1"/>
  <c r="E176" i="6"/>
  <c r="E175" i="6"/>
  <c r="G175" i="6"/>
  <c r="E173" i="6"/>
  <c r="G173" i="6"/>
  <c r="H173" i="6" s="1"/>
  <c r="E171" i="6"/>
  <c r="G171" i="6"/>
  <c r="E169" i="6"/>
  <c r="G169" i="6"/>
  <c r="H169" i="6" s="1"/>
  <c r="E168" i="6"/>
  <c r="G168" i="6"/>
  <c r="G167" i="6"/>
  <c r="H167" i="6" s="1"/>
  <c r="D6" i="6" s="1"/>
  <c r="E167" i="6"/>
  <c r="G165" i="6"/>
  <c r="H165" i="6" s="1"/>
  <c r="E165" i="6"/>
  <c r="G164" i="6"/>
  <c r="E164" i="6"/>
  <c r="G162" i="6"/>
  <c r="H162" i="6" s="1"/>
  <c r="E162" i="6"/>
  <c r="E161" i="6"/>
  <c r="G161" i="6"/>
  <c r="H161" i="6" s="1"/>
  <c r="G160" i="6"/>
  <c r="E160" i="6"/>
  <c r="G157" i="6"/>
  <c r="E157" i="6"/>
  <c r="H156" i="6"/>
  <c r="G155" i="6"/>
  <c r="E155" i="6"/>
  <c r="G146" i="6"/>
  <c r="H146" i="6" s="1"/>
  <c r="E146" i="6"/>
  <c r="G145" i="6"/>
  <c r="H145" i="6" s="1"/>
  <c r="H5" i="6" s="1"/>
  <c r="E145" i="6"/>
  <c r="G142" i="6"/>
  <c r="H142" i="6" s="1"/>
  <c r="E142" i="6"/>
  <c r="E141" i="6"/>
  <c r="G141" i="6"/>
  <c r="H141" i="6" s="1"/>
  <c r="G140" i="6"/>
  <c r="E140" i="6"/>
  <c r="G138" i="6"/>
  <c r="H138" i="6" s="1"/>
  <c r="E138" i="6"/>
  <c r="G137" i="6"/>
  <c r="H137" i="6" s="1"/>
  <c r="E137" i="6"/>
  <c r="G136" i="6"/>
  <c r="E136" i="6"/>
  <c r="G133" i="6"/>
  <c r="H133" i="6" s="1"/>
  <c r="E133" i="6"/>
  <c r="E132" i="6"/>
  <c r="G132" i="6"/>
  <c r="G130" i="6"/>
  <c r="H130" i="6" s="1"/>
  <c r="E130" i="6"/>
  <c r="G129" i="6"/>
  <c r="E129" i="6"/>
  <c r="G128" i="6"/>
  <c r="H128" i="6" s="1"/>
  <c r="D5" i="6" s="1"/>
  <c r="E128" i="6"/>
  <c r="G126" i="6"/>
  <c r="H126" i="6" s="1"/>
  <c r="E126" i="6"/>
  <c r="G125" i="6"/>
  <c r="E125" i="6"/>
  <c r="G123" i="6"/>
  <c r="H123" i="6" s="1"/>
  <c r="E123" i="6"/>
  <c r="E122" i="6"/>
  <c r="G122" i="6"/>
  <c r="H122" i="6" s="1"/>
  <c r="G121" i="6"/>
  <c r="E121" i="6"/>
  <c r="H120" i="6"/>
  <c r="G118" i="6"/>
  <c r="H118" i="6" s="1"/>
  <c r="E118" i="6"/>
  <c r="G117" i="6"/>
  <c r="E117" i="6"/>
  <c r="G116" i="6"/>
  <c r="E116" i="6"/>
  <c r="H115" i="6"/>
  <c r="E107" i="6"/>
  <c r="G107" i="6"/>
  <c r="H107" i="6" s="1"/>
  <c r="G106" i="6"/>
  <c r="H106" i="6" s="1"/>
  <c r="H4" i="6" s="1"/>
  <c r="E106" i="6"/>
  <c r="G103" i="6"/>
  <c r="H103" i="6" s="1"/>
  <c r="E103" i="6"/>
  <c r="G102" i="6"/>
  <c r="H102" i="6" s="1"/>
  <c r="E102" i="6"/>
  <c r="G101" i="6"/>
  <c r="E101" i="6"/>
  <c r="G99" i="6"/>
  <c r="H99" i="6" s="1"/>
  <c r="E99" i="6"/>
  <c r="E98" i="6"/>
  <c r="G98" i="6"/>
  <c r="H98" i="6" s="1"/>
  <c r="G97" i="6"/>
  <c r="E97" i="6"/>
  <c r="E95" i="6"/>
  <c r="G95" i="6"/>
  <c r="H95" i="6" s="1"/>
  <c r="E94" i="6"/>
  <c r="G94" i="6"/>
  <c r="H94" i="6" s="1"/>
  <c r="E93" i="6"/>
  <c r="G93" i="6"/>
  <c r="G91" i="6"/>
  <c r="H91" i="6" s="1"/>
  <c r="E91" i="6"/>
  <c r="G90" i="6"/>
  <c r="E90" i="6"/>
  <c r="G89" i="6"/>
  <c r="H89" i="6" s="1"/>
  <c r="D4" i="6" s="1"/>
  <c r="E89" i="6"/>
  <c r="E87" i="6"/>
  <c r="G87" i="6"/>
  <c r="H87" i="6" s="1"/>
  <c r="G86" i="6"/>
  <c r="E86" i="6"/>
  <c r="G84" i="6"/>
  <c r="H84" i="6" s="1"/>
  <c r="E84" i="6"/>
  <c r="G83" i="6"/>
  <c r="H83" i="6" s="1"/>
  <c r="E83" i="6"/>
  <c r="E82" i="6"/>
  <c r="G82" i="6"/>
  <c r="G79" i="6"/>
  <c r="H79" i="6" s="1"/>
  <c r="E79" i="6"/>
  <c r="G78" i="6"/>
  <c r="E78" i="6"/>
  <c r="E77" i="6"/>
  <c r="G77" i="6"/>
  <c r="H76" i="6"/>
  <c r="G68" i="6"/>
  <c r="H68" i="6" s="1"/>
  <c r="E68" i="6"/>
  <c r="G67" i="6"/>
  <c r="H67" i="6" s="1"/>
  <c r="H3" i="6" s="1"/>
  <c r="E67" i="6"/>
  <c r="G64" i="6"/>
  <c r="H64" i="6" s="1"/>
  <c r="E64" i="6"/>
  <c r="E63" i="6"/>
  <c r="G63" i="6"/>
  <c r="H63" i="6" s="1"/>
  <c r="G62" i="6"/>
  <c r="E62" i="6"/>
  <c r="E60" i="6"/>
  <c r="G60" i="6"/>
  <c r="H60" i="6" s="1"/>
  <c r="E58" i="6"/>
  <c r="G58" i="6"/>
  <c r="E56" i="6"/>
  <c r="G56" i="6"/>
  <c r="H56" i="6" s="1"/>
  <c r="E55" i="6"/>
  <c r="G55" i="6"/>
  <c r="H55" i="6" s="1"/>
  <c r="E54" i="6"/>
  <c r="G54" i="6"/>
  <c r="E52" i="6"/>
  <c r="G52" i="6"/>
  <c r="H52" i="6" s="1"/>
  <c r="E51" i="6"/>
  <c r="G51" i="6"/>
  <c r="G50" i="6"/>
  <c r="H50" i="6" s="1"/>
  <c r="D3" i="6" s="1"/>
  <c r="E50" i="6"/>
  <c r="E48" i="6"/>
  <c r="E47" i="6"/>
  <c r="E45" i="6"/>
  <c r="G45" i="6"/>
  <c r="H45" i="6" s="1"/>
  <c r="E44" i="6"/>
  <c r="G44" i="6"/>
  <c r="H44" i="6" s="1"/>
  <c r="E32" i="6"/>
  <c r="G32" i="6"/>
  <c r="G29" i="6"/>
  <c r="H29" i="6" s="1"/>
  <c r="E29" i="6"/>
  <c r="E28" i="6"/>
  <c r="G28" i="6"/>
  <c r="E27" i="6"/>
  <c r="G27" i="6"/>
  <c r="H27" i="6" s="1"/>
  <c r="G213" i="1"/>
  <c r="H213" i="1" s="1"/>
  <c r="E213" i="1"/>
  <c r="G212" i="1"/>
  <c r="H212" i="1" s="1"/>
  <c r="E212" i="1"/>
  <c r="G209" i="1"/>
  <c r="H209" i="1" s="1"/>
  <c r="E209" i="1"/>
  <c r="G208" i="1"/>
  <c r="H208" i="1" s="1"/>
  <c r="E208" i="1"/>
  <c r="E207" i="1"/>
  <c r="G207" i="1"/>
  <c r="G205" i="1"/>
  <c r="H205" i="1" s="1"/>
  <c r="E205" i="1"/>
  <c r="E204" i="1"/>
  <c r="G204" i="1"/>
  <c r="H204" i="1" s="1"/>
  <c r="G203" i="1"/>
  <c r="E203" i="1"/>
  <c r="G201" i="1"/>
  <c r="H201" i="1" s="1"/>
  <c r="E201" i="1"/>
  <c r="E200" i="1"/>
  <c r="G200" i="1"/>
  <c r="H200" i="1" s="1"/>
  <c r="G199" i="1"/>
  <c r="E199" i="1"/>
  <c r="E197" i="1"/>
  <c r="G197" i="1"/>
  <c r="H197" i="1" s="1"/>
  <c r="G196" i="1"/>
  <c r="E196" i="1"/>
  <c r="G195" i="1"/>
  <c r="H195" i="1" s="1"/>
  <c r="E195" i="1"/>
  <c r="E192" i="1"/>
  <c r="G192" i="1"/>
  <c r="E190" i="1"/>
  <c r="G190" i="1"/>
  <c r="H190" i="1" s="1"/>
  <c r="G189" i="1"/>
  <c r="E189" i="1"/>
  <c r="G188" i="1"/>
  <c r="H188" i="1" s="1"/>
  <c r="E188" i="1"/>
  <c r="H187" i="1"/>
  <c r="E185" i="1"/>
  <c r="G185" i="1"/>
  <c r="H185" i="1" s="1"/>
  <c r="E184" i="1"/>
  <c r="G184" i="1"/>
  <c r="E183" i="1"/>
  <c r="G183" i="1"/>
  <c r="G174" i="1"/>
  <c r="H174" i="1" s="1"/>
  <c r="E174" i="1"/>
  <c r="E173" i="1"/>
  <c r="G173" i="1"/>
  <c r="H173" i="1" s="1"/>
  <c r="G170" i="1"/>
  <c r="H170" i="1" s="1"/>
  <c r="E170" i="1"/>
  <c r="G169" i="1"/>
  <c r="H169" i="1" s="1"/>
  <c r="E169" i="1"/>
  <c r="G168" i="1"/>
  <c r="E168" i="1"/>
  <c r="G166" i="1"/>
  <c r="H166" i="1" s="1"/>
  <c r="E166" i="1"/>
  <c r="G165" i="1"/>
  <c r="H165" i="1" s="1"/>
  <c r="E165" i="1"/>
  <c r="G164" i="1"/>
  <c r="E164" i="1"/>
  <c r="G162" i="1"/>
  <c r="H162" i="1" s="1"/>
  <c r="E162" i="1"/>
  <c r="G161" i="1"/>
  <c r="H161" i="1" s="1"/>
  <c r="E161" i="1"/>
  <c r="G160" i="1"/>
  <c r="E160" i="1"/>
  <c r="G158" i="1"/>
  <c r="H158" i="1" s="1"/>
  <c r="E158" i="1"/>
  <c r="G157" i="1"/>
  <c r="E157" i="1"/>
  <c r="G156" i="1"/>
  <c r="H156" i="1" s="1"/>
  <c r="E156" i="1"/>
  <c r="G154" i="1"/>
  <c r="H154" i="1" s="1"/>
  <c r="E154" i="1"/>
  <c r="G153" i="1"/>
  <c r="E153" i="1"/>
  <c r="G151" i="1"/>
  <c r="H151" i="1" s="1"/>
  <c r="E151" i="1"/>
  <c r="G150" i="1"/>
  <c r="H150" i="1" s="1"/>
  <c r="E150" i="1"/>
  <c r="G149" i="1"/>
  <c r="H149" i="1" s="1"/>
  <c r="E149" i="1"/>
  <c r="G152" i="1"/>
  <c r="H148" i="1"/>
  <c r="H152" i="1" s="1"/>
  <c r="G146" i="1"/>
  <c r="H146" i="1" s="1"/>
  <c r="E146" i="1"/>
  <c r="E145" i="1"/>
  <c r="G145" i="1"/>
  <c r="G144" i="1"/>
  <c r="H144" i="1" s="1"/>
  <c r="E144" i="1"/>
  <c r="H143" i="1"/>
  <c r="G135" i="1"/>
  <c r="H135" i="1" s="1"/>
  <c r="E135" i="1"/>
  <c r="G134" i="1"/>
  <c r="H134" i="1" s="1"/>
  <c r="E134" i="1"/>
  <c r="G131" i="1"/>
  <c r="H131" i="1" s="1"/>
  <c r="E131" i="1"/>
  <c r="G130" i="1"/>
  <c r="H130" i="1" s="1"/>
  <c r="E130" i="1"/>
  <c r="G129" i="1"/>
  <c r="E129" i="1"/>
  <c r="G127" i="1"/>
  <c r="H127" i="1" s="1"/>
  <c r="E127" i="1"/>
  <c r="E126" i="1"/>
  <c r="G126" i="1"/>
  <c r="H126" i="1" s="1"/>
  <c r="E125" i="1"/>
  <c r="G125" i="1"/>
  <c r="G123" i="1"/>
  <c r="H123" i="1" s="1"/>
  <c r="E123" i="1"/>
  <c r="E122" i="1"/>
  <c r="G122" i="1"/>
  <c r="H122" i="1" s="1"/>
  <c r="G121" i="1"/>
  <c r="E121" i="1"/>
  <c r="E119" i="1"/>
  <c r="G119" i="1"/>
  <c r="H119" i="1" s="1"/>
  <c r="G118" i="1"/>
  <c r="E118" i="1"/>
  <c r="G117" i="1"/>
  <c r="H117" i="1" s="1"/>
  <c r="E117" i="1"/>
  <c r="G115" i="1"/>
  <c r="H115" i="1" s="1"/>
  <c r="E115" i="1"/>
  <c r="E114" i="1"/>
  <c r="G114" i="1"/>
  <c r="E112" i="1"/>
  <c r="G112" i="1"/>
  <c r="H112" i="1" s="1"/>
  <c r="G110" i="1"/>
  <c r="H110" i="1" s="1"/>
  <c r="E110" i="1"/>
  <c r="G113" i="1"/>
  <c r="H109" i="1"/>
  <c r="G107" i="1"/>
  <c r="H107" i="1" s="1"/>
  <c r="E107" i="1"/>
  <c r="G106" i="1"/>
  <c r="E106" i="1"/>
  <c r="G105" i="1"/>
  <c r="H105" i="1" s="1"/>
  <c r="E105" i="1"/>
  <c r="H104" i="1"/>
  <c r="E96" i="1"/>
  <c r="G96" i="1"/>
  <c r="H96" i="1" s="1"/>
  <c r="G95" i="1"/>
  <c r="H95" i="1" s="1"/>
  <c r="E95" i="1"/>
  <c r="G92" i="1"/>
  <c r="H92" i="1" s="1"/>
  <c r="E92" i="1"/>
  <c r="G91" i="1"/>
  <c r="H91" i="1" s="1"/>
  <c r="E91" i="1"/>
  <c r="G90" i="1"/>
  <c r="E90" i="1"/>
  <c r="E88" i="1"/>
  <c r="G88" i="1"/>
  <c r="H88" i="1" s="1"/>
  <c r="E87" i="1"/>
  <c r="G87" i="1"/>
  <c r="H87" i="1" s="1"/>
  <c r="G86" i="1"/>
  <c r="E86" i="1"/>
  <c r="G84" i="1"/>
  <c r="H84" i="1" s="1"/>
  <c r="E84" i="1"/>
  <c r="G83" i="1"/>
  <c r="H83" i="1" s="1"/>
  <c r="E83" i="1"/>
  <c r="E82" i="1"/>
  <c r="G82" i="1"/>
  <c r="G80" i="1"/>
  <c r="H80" i="1" s="1"/>
  <c r="E80" i="1"/>
  <c r="G79" i="1"/>
  <c r="E79" i="1"/>
  <c r="G78" i="1"/>
  <c r="H78" i="1" s="1"/>
  <c r="E78" i="1"/>
  <c r="G76" i="1"/>
  <c r="H76" i="1" s="1"/>
  <c r="E76" i="1"/>
  <c r="E75" i="1"/>
  <c r="G75" i="1"/>
  <c r="E73" i="1"/>
  <c r="G73" i="1"/>
  <c r="H73" i="1" s="1"/>
  <c r="E72" i="1"/>
  <c r="G72" i="1"/>
  <c r="H72" i="1" s="1"/>
  <c r="E71" i="1"/>
  <c r="G71" i="1"/>
  <c r="H71" i="1" s="1"/>
  <c r="G74" i="1"/>
  <c r="H70" i="1"/>
  <c r="G68" i="1"/>
  <c r="E68" i="1"/>
  <c r="E67" i="1"/>
  <c r="G67" i="1"/>
  <c r="E66" i="1"/>
  <c r="G66" i="1"/>
  <c r="H65" i="1"/>
  <c r="E52" i="1"/>
  <c r="G52" i="1"/>
  <c r="H52" i="1" s="1"/>
  <c r="G44" i="1"/>
  <c r="H44" i="1" s="1"/>
  <c r="G48" i="1"/>
  <c r="H48" i="1" s="1"/>
  <c r="G33" i="1"/>
  <c r="H33" i="1" s="1"/>
  <c r="G32" i="1"/>
  <c r="H32" i="1" s="1"/>
  <c r="H113" i="1" l="1"/>
  <c r="H74" i="1"/>
  <c r="H180" i="6"/>
  <c r="H182" i="6" s="1"/>
  <c r="G6" i="6" s="1"/>
  <c r="G182" i="6"/>
  <c r="H157" i="6"/>
  <c r="G158" i="6"/>
  <c r="H211" i="6"/>
  <c r="H213" i="6" s="1"/>
  <c r="G213" i="6"/>
  <c r="H8" i="6"/>
  <c r="H158" i="6"/>
  <c r="H218" i="6"/>
  <c r="H221" i="6" s="1"/>
  <c r="G7" i="6" s="1"/>
  <c r="G221" i="6"/>
  <c r="H214" i="6"/>
  <c r="H217" i="6" s="1"/>
  <c r="G217" i="6"/>
  <c r="H207" i="6"/>
  <c r="H209" i="6" s="1"/>
  <c r="G209" i="6"/>
  <c r="H203" i="6"/>
  <c r="H205" i="6" s="1"/>
  <c r="G205" i="6"/>
  <c r="G197" i="6"/>
  <c r="H195" i="6"/>
  <c r="H175" i="6"/>
  <c r="H178" i="6" s="1"/>
  <c r="G178" i="6"/>
  <c r="H171" i="6"/>
  <c r="H174" i="6" s="1"/>
  <c r="G174" i="6"/>
  <c r="H168" i="6"/>
  <c r="H170" i="6" s="1"/>
  <c r="G170" i="6"/>
  <c r="H164" i="6"/>
  <c r="H166" i="6" s="1"/>
  <c r="G166" i="6"/>
  <c r="G163" i="6"/>
  <c r="H160" i="6"/>
  <c r="H163" i="6" s="1"/>
  <c r="H155" i="6"/>
  <c r="H140" i="6"/>
  <c r="H143" i="6" s="1"/>
  <c r="G5" i="6" s="1"/>
  <c r="G143" i="6"/>
  <c r="H136" i="6"/>
  <c r="H139" i="6" s="1"/>
  <c r="G139" i="6"/>
  <c r="H132" i="6"/>
  <c r="H135" i="6" s="1"/>
  <c r="G135" i="6"/>
  <c r="H129" i="6"/>
  <c r="H131" i="6" s="1"/>
  <c r="G131" i="6"/>
  <c r="H125" i="6"/>
  <c r="H127" i="6" s="1"/>
  <c r="G127" i="6"/>
  <c r="H117" i="6"/>
  <c r="H119" i="6" s="1"/>
  <c r="G119" i="6"/>
  <c r="G144" i="6" s="1"/>
  <c r="G147" i="6" s="1"/>
  <c r="H101" i="6"/>
  <c r="H104" i="6" s="1"/>
  <c r="G4" i="6" s="1"/>
  <c r="G104" i="6"/>
  <c r="H97" i="6"/>
  <c r="H100" i="6" s="1"/>
  <c r="G100" i="6"/>
  <c r="H93" i="6"/>
  <c r="H96" i="6" s="1"/>
  <c r="G96" i="6"/>
  <c r="H90" i="6"/>
  <c r="H92" i="6" s="1"/>
  <c r="G92" i="6"/>
  <c r="H86" i="6"/>
  <c r="H88" i="6" s="1"/>
  <c r="G88" i="6"/>
  <c r="G85" i="6"/>
  <c r="H82" i="6"/>
  <c r="H85" i="6" s="1"/>
  <c r="H78" i="6"/>
  <c r="H80" i="6" s="1"/>
  <c r="G80" i="6"/>
  <c r="H77" i="6"/>
  <c r="G65" i="6"/>
  <c r="H62" i="6"/>
  <c r="H65" i="6" s="1"/>
  <c r="G3" i="6" s="1"/>
  <c r="H58" i="6"/>
  <c r="H61" i="6" s="1"/>
  <c r="G61" i="6"/>
  <c r="H54" i="6"/>
  <c r="H57" i="6" s="1"/>
  <c r="G57" i="6"/>
  <c r="G53" i="6"/>
  <c r="H51" i="6"/>
  <c r="H53" i="6" s="1"/>
  <c r="G49" i="6"/>
  <c r="H47" i="6"/>
  <c r="H49" i="6" s="1"/>
  <c r="G46" i="6"/>
  <c r="H32" i="6"/>
  <c r="H28" i="6"/>
  <c r="H30" i="6" s="1"/>
  <c r="G30" i="6"/>
  <c r="D8" i="6"/>
  <c r="H200" i="6"/>
  <c r="H202" i="6" s="1"/>
  <c r="G202" i="6"/>
  <c r="H121" i="6"/>
  <c r="H124" i="6" s="1"/>
  <c r="G124" i="6"/>
  <c r="H116" i="6"/>
  <c r="H207" i="1"/>
  <c r="H210" i="1" s="1"/>
  <c r="G210" i="1"/>
  <c r="H203" i="1"/>
  <c r="H206" i="1" s="1"/>
  <c r="G206" i="1"/>
  <c r="G202" i="1"/>
  <c r="H199" i="1"/>
  <c r="H202" i="1" s="1"/>
  <c r="H196" i="1"/>
  <c r="H198" i="1" s="1"/>
  <c r="G198" i="1"/>
  <c r="H192" i="1"/>
  <c r="H194" i="1" s="1"/>
  <c r="G194" i="1"/>
  <c r="H184" i="1"/>
  <c r="H186" i="1" s="1"/>
  <c r="G186" i="1"/>
  <c r="H183" i="1"/>
  <c r="H189" i="1"/>
  <c r="H191" i="1" s="1"/>
  <c r="G191" i="1"/>
  <c r="H168" i="1"/>
  <c r="H171" i="1" s="1"/>
  <c r="G171" i="1"/>
  <c r="H164" i="1"/>
  <c r="H167" i="1" s="1"/>
  <c r="G167" i="1"/>
  <c r="H160" i="1"/>
  <c r="H163" i="1" s="1"/>
  <c r="G163" i="1"/>
  <c r="H157" i="1"/>
  <c r="H159" i="1" s="1"/>
  <c r="G159" i="1"/>
  <c r="H153" i="1"/>
  <c r="H155" i="1" s="1"/>
  <c r="G155" i="1"/>
  <c r="H145" i="1"/>
  <c r="G147" i="1"/>
  <c r="H129" i="1"/>
  <c r="H132" i="1" s="1"/>
  <c r="G132" i="1"/>
  <c r="H125" i="1"/>
  <c r="H128" i="1" s="1"/>
  <c r="G128" i="1"/>
  <c r="H121" i="1"/>
  <c r="H124" i="1" s="1"/>
  <c r="G124" i="1"/>
  <c r="H118" i="1"/>
  <c r="H120" i="1" s="1"/>
  <c r="G120" i="1"/>
  <c r="H114" i="1"/>
  <c r="H116" i="1" s="1"/>
  <c r="G116" i="1"/>
  <c r="H106" i="1"/>
  <c r="G108" i="1"/>
  <c r="G93" i="1"/>
  <c r="H90" i="1"/>
  <c r="H93" i="1" s="1"/>
  <c r="H86" i="1"/>
  <c r="H89" i="1" s="1"/>
  <c r="G89" i="1"/>
  <c r="H82" i="1"/>
  <c r="H85" i="1" s="1"/>
  <c r="G85" i="1"/>
  <c r="H79" i="1"/>
  <c r="H81" i="1" s="1"/>
  <c r="G81" i="1"/>
  <c r="H75" i="1"/>
  <c r="H77" i="1" s="1"/>
  <c r="G77" i="1"/>
  <c r="G69" i="1"/>
  <c r="H67" i="1"/>
  <c r="H68" i="1"/>
  <c r="G94" i="1"/>
  <c r="H66" i="1"/>
  <c r="G97" i="1"/>
  <c r="H69" i="1" l="1"/>
  <c r="G105" i="6"/>
  <c r="G8" i="6"/>
  <c r="H105" i="6"/>
  <c r="H108" i="6" s="1"/>
  <c r="C4" i="6" s="1"/>
  <c r="G183" i="6"/>
  <c r="G186" i="6" s="1"/>
  <c r="G222" i="6"/>
  <c r="G225" i="6" s="1"/>
  <c r="H197" i="6"/>
  <c r="H183" i="6"/>
  <c r="H186" i="6" s="1"/>
  <c r="C6" i="6" s="1"/>
  <c r="G66" i="6"/>
  <c r="G69" i="6" s="1"/>
  <c r="G108" i="6"/>
  <c r="H46" i="6"/>
  <c r="H66" i="6" s="1"/>
  <c r="H144" i="6"/>
  <c r="H147" i="6" s="1"/>
  <c r="C5" i="6" s="1"/>
  <c r="H211" i="1"/>
  <c r="H214" i="1" s="1"/>
  <c r="G211" i="1"/>
  <c r="G214" i="1" s="1"/>
  <c r="G172" i="1"/>
  <c r="G175" i="1" s="1"/>
  <c r="H147" i="1"/>
  <c r="H172" i="1" s="1"/>
  <c r="H175" i="1" s="1"/>
  <c r="G133" i="1"/>
  <c r="G136" i="1"/>
  <c r="H108" i="1"/>
  <c r="H133" i="1"/>
  <c r="H136" i="1"/>
  <c r="D5" i="1"/>
  <c r="D4" i="1"/>
  <c r="H5" i="1"/>
  <c r="H7" i="1"/>
  <c r="D7" i="1"/>
  <c r="D6" i="1"/>
  <c r="H6" i="1"/>
  <c r="H4" i="1"/>
  <c r="G43" i="1"/>
  <c r="H43" i="1" s="1"/>
  <c r="H94" i="1" l="1"/>
  <c r="H97" i="1"/>
  <c r="H69" i="6"/>
  <c r="C3" i="6" s="1"/>
  <c r="H222" i="6"/>
  <c r="H225" i="6" s="1"/>
  <c r="C7" i="6" s="1"/>
  <c r="G5" i="1"/>
  <c r="G7" i="1"/>
  <c r="G6" i="1"/>
  <c r="G4" i="1"/>
  <c r="C8" i="6" l="1"/>
  <c r="D11" i="6"/>
  <c r="G12" i="6"/>
  <c r="H13" i="6"/>
  <c r="H15" i="6"/>
  <c r="D12" i="6"/>
  <c r="G13" i="6"/>
  <c r="D14" i="6"/>
  <c r="H11" i="6"/>
  <c r="H14" i="6"/>
  <c r="D15" i="6"/>
  <c r="G11" i="6"/>
  <c r="H12" i="6"/>
  <c r="D13" i="6"/>
  <c r="G14" i="6"/>
  <c r="G15" i="6"/>
  <c r="C7" i="1"/>
  <c r="C6" i="1"/>
  <c r="C5" i="1"/>
  <c r="C4" i="1"/>
  <c r="C13" i="6" l="1"/>
  <c r="C11" i="6"/>
  <c r="C15" i="6"/>
  <c r="G16" i="6"/>
  <c r="H16" i="6"/>
  <c r="D16" i="6"/>
  <c r="C12" i="6"/>
  <c r="C14" i="6"/>
  <c r="G51" i="1"/>
  <c r="H51" i="1" s="1"/>
  <c r="C18" i="6" l="1"/>
  <c r="H18" i="6"/>
  <c r="C16" i="6"/>
  <c r="G29" i="1"/>
  <c r="H29" i="1" s="1"/>
  <c r="G53" i="1"/>
  <c r="H53" i="1" s="1"/>
  <c r="G49" i="1"/>
  <c r="H49" i="1" s="1"/>
  <c r="G31" i="1"/>
  <c r="H31" i="1" s="1"/>
  <c r="G45" i="1" l="1"/>
  <c r="H45" i="1" s="1"/>
  <c r="G27" i="1" l="1"/>
  <c r="H27" i="1" s="1"/>
  <c r="H26" i="1"/>
  <c r="G57" i="1" l="1"/>
  <c r="H57" i="1" s="1"/>
  <c r="G56" i="1"/>
  <c r="H56" i="1" s="1"/>
  <c r="G39" i="1" l="1"/>
  <c r="H39" i="1" s="1"/>
  <c r="G41" i="1"/>
  <c r="H41" i="1" s="1"/>
  <c r="G40" i="1"/>
  <c r="H40" i="1" s="1"/>
  <c r="H3" i="1" l="1"/>
  <c r="H8" i="1" s="1"/>
  <c r="D3" i="1"/>
  <c r="D8" i="1" s="1"/>
  <c r="G42" i="1" l="1"/>
  <c r="H42" i="1"/>
  <c r="G37" i="1" l="1"/>
  <c r="H37" i="1" s="1"/>
  <c r="G36" i="1"/>
  <c r="H36" i="1" s="1"/>
  <c r="G38" i="1" l="1"/>
  <c r="H38" i="1"/>
  <c r="G47" i="1"/>
  <c r="H47" i="1" s="1"/>
  <c r="G34" i="1"/>
  <c r="H34" i="1" s="1"/>
  <c r="G28" i="1"/>
  <c r="H28" i="1" s="1"/>
  <c r="G50" i="1" l="1"/>
  <c r="G30" i="1" l="1"/>
  <c r="G35" i="1"/>
  <c r="H50" i="1"/>
  <c r="H30" i="1" l="1"/>
  <c r="H35" i="1"/>
  <c r="G46" i="1"/>
  <c r="H46" i="1"/>
  <c r="G54" i="1"/>
  <c r="G55" i="1" l="1"/>
  <c r="G58" i="1" s="1"/>
  <c r="H54" i="1"/>
  <c r="G3" i="1" s="1"/>
  <c r="G8" i="1" s="1"/>
  <c r="H55" i="1" l="1"/>
  <c r="H58" i="1" l="1"/>
  <c r="C3" i="1" s="1"/>
  <c r="H15" i="1" l="1"/>
  <c r="G14" i="1"/>
  <c r="G13" i="1"/>
  <c r="G12" i="1"/>
  <c r="G11" i="1"/>
  <c r="D14" i="1"/>
  <c r="D13" i="1"/>
  <c r="D12" i="1"/>
  <c r="D11" i="1"/>
  <c r="H12" i="1"/>
  <c r="H14" i="1"/>
  <c r="H13" i="1"/>
  <c r="H11" i="1"/>
  <c r="C8" i="1"/>
  <c r="D15" i="1"/>
  <c r="G15" i="1"/>
  <c r="C15" i="1" l="1"/>
  <c r="H16" i="1"/>
  <c r="C11" i="1"/>
  <c r="C14" i="1"/>
  <c r="C13" i="1"/>
  <c r="D16" i="1"/>
  <c r="C12" i="1"/>
  <c r="G16" i="1"/>
  <c r="H18" i="1" l="1"/>
  <c r="C18" i="1"/>
  <c r="C16" i="1"/>
</calcChain>
</file>

<file path=xl/sharedStrings.xml><?xml version="1.0" encoding="utf-8"?>
<sst xmlns="http://schemas.openxmlformats.org/spreadsheetml/2006/main" count="466" uniqueCount="69">
  <si>
    <t>(4)設備費</t>
  </si>
  <si>
    <t>事業費 計</t>
  </si>
  <si>
    <t>合　計</t>
  </si>
  <si>
    <t>個数
（又は一式）</t>
    <rPh sb="0" eb="2">
      <t>コスウ</t>
    </rPh>
    <rPh sb="4" eb="5">
      <t>マタ</t>
    </rPh>
    <rPh sb="6" eb="8">
      <t>イッシキ</t>
    </rPh>
    <phoneticPr fontId="3"/>
  </si>
  <si>
    <t>金　　額
(消費税込）</t>
    <rPh sb="0" eb="1">
      <t>カネ</t>
    </rPh>
    <rPh sb="3" eb="4">
      <t>ガク</t>
    </rPh>
    <phoneticPr fontId="3"/>
  </si>
  <si>
    <t>(3)店舗等改装費</t>
  </si>
  <si>
    <t>（単位：円）</t>
    <rPh sb="1" eb="3">
      <t>タンイ</t>
    </rPh>
    <rPh sb="4" eb="5">
      <t>エン</t>
    </rPh>
    <phoneticPr fontId="3"/>
  </si>
  <si>
    <t>別　紙</t>
    <rPh sb="0" eb="1">
      <t>ベツ</t>
    </rPh>
    <rPh sb="2" eb="3">
      <t>カミ</t>
    </rPh>
    <phoneticPr fontId="3"/>
  </si>
  <si>
    <t>(1)起業・創業に必要な官公庁への申請書類作成費</t>
    <rPh sb="6" eb="8">
      <t>ソウギョウ</t>
    </rPh>
    <phoneticPr fontId="3"/>
  </si>
  <si>
    <t>金　　額
(消費税別）</t>
    <rPh sb="0" eb="1">
      <t>カネ</t>
    </rPh>
    <rPh sb="3" eb="4">
      <t>ガク</t>
    </rPh>
    <rPh sb="9" eb="10">
      <t>ベツ</t>
    </rPh>
    <phoneticPr fontId="3"/>
  </si>
  <si>
    <t>小計</t>
    <rPh sb="0" eb="2">
      <t>ショウケイ</t>
    </rPh>
    <phoneticPr fontId="3"/>
  </si>
  <si>
    <t>収支計算書の「２支出明細書」積算基礎の説明</t>
    <rPh sb="0" eb="2">
      <t>シュウシ</t>
    </rPh>
    <rPh sb="2" eb="4">
      <t>ケイサン</t>
    </rPh>
    <rPh sb="4" eb="5">
      <t>ショ</t>
    </rPh>
    <rPh sb="8" eb="10">
      <t>シシュツ</t>
    </rPh>
    <rPh sb="10" eb="13">
      <t>メイサイショ</t>
    </rPh>
    <rPh sb="14" eb="16">
      <t>セキサン</t>
    </rPh>
    <rPh sb="16" eb="18">
      <t>キソ</t>
    </rPh>
    <rPh sb="19" eb="21">
      <t>セツメイ</t>
    </rPh>
    <phoneticPr fontId="3"/>
  </si>
  <si>
    <t>(5)研究費</t>
    <rPh sb="3" eb="5">
      <t>ケンキュウ</t>
    </rPh>
    <phoneticPr fontId="3"/>
  </si>
  <si>
    <t xml:space="preserve">(6)知的財産権等関連経費 </t>
    <phoneticPr fontId="3"/>
  </si>
  <si>
    <t>(7)謝金</t>
    <phoneticPr fontId="3"/>
  </si>
  <si>
    <t>(8)旅費</t>
    <phoneticPr fontId="3"/>
  </si>
  <si>
    <t>(9)広報費</t>
    <phoneticPr fontId="3"/>
  </si>
  <si>
    <t>(10)外注費</t>
    <phoneticPr fontId="3"/>
  </si>
  <si>
    <t>(11)委託費</t>
    <phoneticPr fontId="3"/>
  </si>
  <si>
    <t>(12)その他</t>
    <rPh sb="6" eb="7">
      <t>タ</t>
    </rPh>
    <phoneticPr fontId="3"/>
  </si>
  <si>
    <r>
      <t>(2)店舗等</t>
    </r>
    <r>
      <rPr>
        <sz val="9"/>
        <rFont val="ＭＳ ゴシック"/>
        <family val="3"/>
        <charset val="128"/>
      </rPr>
      <t>借入初期</t>
    </r>
    <r>
      <rPr>
        <sz val="9"/>
        <color rgb="FF000000"/>
        <rFont val="ＭＳ ゴシック"/>
        <family val="3"/>
        <charset val="128"/>
      </rPr>
      <t>費</t>
    </r>
  </si>
  <si>
    <t>経費区分
（費　目）</t>
    <rPh sb="0" eb="2">
      <t>ケイヒ</t>
    </rPh>
    <rPh sb="2" eb="4">
      <t>クブン</t>
    </rPh>
    <phoneticPr fontId="3"/>
  </si>
  <si>
    <t>委託費</t>
    <rPh sb="0" eb="3">
      <t>イタクヒ</t>
    </rPh>
    <phoneticPr fontId="3"/>
  </si>
  <si>
    <t>その他</t>
    <rPh sb="2" eb="3">
      <t>タ</t>
    </rPh>
    <phoneticPr fontId="3"/>
  </si>
  <si>
    <t>事業費・委託費等の別</t>
    <rPh sb="0" eb="3">
      <t>ジギョウヒ</t>
    </rPh>
    <rPh sb="4" eb="7">
      <t>イタクヒ</t>
    </rPh>
    <rPh sb="7" eb="8">
      <t>トウ</t>
    </rPh>
    <rPh sb="9" eb="10">
      <t>ベツ</t>
    </rPh>
    <phoneticPr fontId="3"/>
  </si>
  <si>
    <t>事業費</t>
    <phoneticPr fontId="3"/>
  </si>
  <si>
    <t>合計額</t>
    <rPh sb="0" eb="3">
      <t>ゴウケイガク</t>
    </rPh>
    <phoneticPr fontId="3"/>
  </si>
  <si>
    <t>うち外注費</t>
    <rPh sb="2" eb="5">
      <t>ガイチュウヒ</t>
    </rPh>
    <phoneticPr fontId="3"/>
  </si>
  <si>
    <t>うち委託費</t>
    <rPh sb="2" eb="5">
      <t>イタクヒ</t>
    </rPh>
    <phoneticPr fontId="3"/>
  </si>
  <si>
    <t>税別金額</t>
    <rPh sb="0" eb="2">
      <t>ゼイベツ</t>
    </rPh>
    <rPh sb="2" eb="4">
      <t>キンガク</t>
    </rPh>
    <phoneticPr fontId="3"/>
  </si>
  <si>
    <t>助成対象金額の計算</t>
    <rPh sb="0" eb="2">
      <t>ジョセイ</t>
    </rPh>
    <rPh sb="2" eb="4">
      <t>タイショウ</t>
    </rPh>
    <rPh sb="4" eb="6">
      <t>キンガク</t>
    </rPh>
    <rPh sb="7" eb="9">
      <t>ケイサン</t>
    </rPh>
    <phoneticPr fontId="3"/>
  </si>
  <si>
    <t>【起業等準備事業】</t>
    <rPh sb="1" eb="3">
      <t>キギョウ</t>
    </rPh>
    <rPh sb="3" eb="4">
      <t>トウ</t>
    </rPh>
    <rPh sb="4" eb="6">
      <t>ジュンビ</t>
    </rPh>
    <rPh sb="6" eb="8">
      <t>ジギョウ</t>
    </rPh>
    <phoneticPr fontId="3"/>
  </si>
  <si>
    <t>【商品・技術開発等事業】</t>
    <phoneticPr fontId="3"/>
  </si>
  <si>
    <t>【市場調査等事業】</t>
    <rPh sb="1" eb="3">
      <t>シジョウ</t>
    </rPh>
    <rPh sb="3" eb="5">
      <t>チョウサ</t>
    </rPh>
    <rPh sb="5" eb="6">
      <t>トウ</t>
    </rPh>
    <rPh sb="6" eb="8">
      <t>ジギョウ</t>
    </rPh>
    <phoneticPr fontId="3"/>
  </si>
  <si>
    <t>【情報発信・広報事業】</t>
    <rPh sb="1" eb="3">
      <t>ジョウホウ</t>
    </rPh>
    <rPh sb="3" eb="5">
      <t>ハッシン</t>
    </rPh>
    <rPh sb="6" eb="8">
      <t>コウホウ</t>
    </rPh>
    <rPh sb="8" eb="10">
      <t>ジギョウ</t>
    </rPh>
    <phoneticPr fontId="3"/>
  </si>
  <si>
    <t>【販路開拓事業】</t>
    <rPh sb="1" eb="3">
      <t>ハンロ</t>
    </rPh>
    <rPh sb="3" eb="5">
      <t>カイタク</t>
    </rPh>
    <rPh sb="5" eb="7">
      <t>ジギョウ</t>
    </rPh>
    <phoneticPr fontId="3"/>
  </si>
  <si>
    <t>事業区分 ①</t>
    <rPh sb="0" eb="2">
      <t>ジギョウ</t>
    </rPh>
    <rPh sb="2" eb="4">
      <t>クブン</t>
    </rPh>
    <phoneticPr fontId="3"/>
  </si>
  <si>
    <t>事業区分 ②</t>
    <rPh sb="0" eb="2">
      <t>ジギョウ</t>
    </rPh>
    <rPh sb="2" eb="4">
      <t>クブン</t>
    </rPh>
    <phoneticPr fontId="3"/>
  </si>
  <si>
    <t>事業区分 ③</t>
    <rPh sb="0" eb="2">
      <t>ジギョウ</t>
    </rPh>
    <rPh sb="2" eb="4">
      <t>クブン</t>
    </rPh>
    <phoneticPr fontId="3"/>
  </si>
  <si>
    <t>事業区分 ④</t>
    <rPh sb="0" eb="2">
      <t>ジギョウ</t>
    </rPh>
    <rPh sb="2" eb="4">
      <t>クブン</t>
    </rPh>
    <phoneticPr fontId="3"/>
  </si>
  <si>
    <t>事業区分 ⑤</t>
    <rPh sb="0" eb="2">
      <t>ジギョウ</t>
    </rPh>
    <rPh sb="2" eb="4">
      <t>クブン</t>
    </rPh>
    <phoneticPr fontId="3"/>
  </si>
  <si>
    <t>①【起業等準備事業】</t>
    <rPh sb="2" eb="4">
      <t>キギョウ</t>
    </rPh>
    <rPh sb="4" eb="5">
      <t>トウ</t>
    </rPh>
    <rPh sb="5" eb="7">
      <t>ジュンビ</t>
    </rPh>
    <rPh sb="7" eb="9">
      <t>ジギョウ</t>
    </rPh>
    <phoneticPr fontId="3"/>
  </si>
  <si>
    <t>②【市場調査等事業】</t>
    <rPh sb="2" eb="4">
      <t>シジョウ</t>
    </rPh>
    <rPh sb="4" eb="6">
      <t>チョウサ</t>
    </rPh>
    <rPh sb="6" eb="7">
      <t>トウ</t>
    </rPh>
    <rPh sb="7" eb="9">
      <t>ジギョウ</t>
    </rPh>
    <phoneticPr fontId="3"/>
  </si>
  <si>
    <t>③【商品・技術開発等事業】</t>
    <rPh sb="2" eb="4">
      <t>ショウヒン</t>
    </rPh>
    <rPh sb="5" eb="7">
      <t>ギジュツ</t>
    </rPh>
    <rPh sb="7" eb="9">
      <t>カイハツ</t>
    </rPh>
    <rPh sb="9" eb="10">
      <t>トウ</t>
    </rPh>
    <rPh sb="10" eb="12">
      <t>ジギョウ</t>
    </rPh>
    <phoneticPr fontId="3"/>
  </si>
  <si>
    <t>④【情報発信・広報事業】</t>
    <rPh sb="2" eb="4">
      <t>ジョウホウ</t>
    </rPh>
    <rPh sb="4" eb="6">
      <t>ハッシン</t>
    </rPh>
    <rPh sb="7" eb="9">
      <t>コウホウ</t>
    </rPh>
    <rPh sb="9" eb="11">
      <t>ジギョウ</t>
    </rPh>
    <phoneticPr fontId="3"/>
  </si>
  <si>
    <t>⑤【販路開拓事業】</t>
    <rPh sb="2" eb="4">
      <t>ハンロ</t>
    </rPh>
    <rPh sb="4" eb="6">
      <t>カイタク</t>
    </rPh>
    <rPh sb="6" eb="8">
      <t>ジギョウ</t>
    </rPh>
    <phoneticPr fontId="3"/>
  </si>
  <si>
    <t xml:space="preserve">うち知的財産
権等関連経費 </t>
    <phoneticPr fontId="3"/>
  </si>
  <si>
    <t>計</t>
    <rPh sb="0" eb="1">
      <t>ケイ</t>
    </rPh>
    <phoneticPr fontId="3"/>
  </si>
  <si>
    <t>知的財産は総額の1/3以内、外注費・委託料は総額の1/2以内</t>
    <rPh sb="0" eb="2">
      <t>チテキ</t>
    </rPh>
    <rPh sb="2" eb="4">
      <t>ザイサン</t>
    </rPh>
    <phoneticPr fontId="3"/>
  </si>
  <si>
    <t>助成額の計算</t>
    <rPh sb="4" eb="6">
      <t>ケイサン</t>
    </rPh>
    <phoneticPr fontId="3"/>
  </si>
  <si>
    <t xml:space="preserve">品名
（又は内容）
</t>
    <rPh sb="0" eb="2">
      <t>ヒンメイ</t>
    </rPh>
    <rPh sb="4" eb="5">
      <t>マタ</t>
    </rPh>
    <rPh sb="6" eb="8">
      <t>ナイヨウ</t>
    </rPh>
    <phoneticPr fontId="3"/>
  </si>
  <si>
    <t>メモ</t>
    <phoneticPr fontId="3"/>
  </si>
  <si>
    <t>室内改装工事</t>
  </si>
  <si>
    <t>外壁塗装工事</t>
  </si>
  <si>
    <t>テーブル</t>
  </si>
  <si>
    <t>冷凍冷凍庫</t>
  </si>
  <si>
    <t>＠＠＠</t>
  </si>
  <si>
    <t>＠＠＠ほか</t>
  </si>
  <si>
    <t>上記に含む</t>
  </si>
  <si>
    <t>専門書書籍代（〇〇）</t>
  </si>
  <si>
    <t>原材料代（〇〇）</t>
  </si>
  <si>
    <t>チラシ印刷代（〇〇）</t>
  </si>
  <si>
    <r>
      <rPr>
        <b/>
        <sz val="9"/>
        <color rgb="FF000000"/>
        <rFont val="ＭＳ ゴシック"/>
        <family val="3"/>
        <charset val="128"/>
      </rPr>
      <t>単価(税込)</t>
    </r>
    <r>
      <rPr>
        <sz val="9"/>
        <color rgb="FF000000"/>
        <rFont val="ＭＳ ゴシック"/>
        <family val="3"/>
        <charset val="128"/>
      </rPr>
      <t xml:space="preserve">
</t>
    </r>
    <r>
      <rPr>
        <sz val="8"/>
        <color rgb="FF000000"/>
        <rFont val="ＭＳ ゴシック"/>
        <family val="3"/>
        <charset val="128"/>
      </rPr>
      <t>（同一品目で単価複数の場合は省略）</t>
    </r>
    <rPh sb="0" eb="2">
      <t>タンカ</t>
    </rPh>
    <rPh sb="3" eb="5">
      <t>ゼイコ</t>
    </rPh>
    <rPh sb="8" eb="10">
      <t>ドウイツ</t>
    </rPh>
    <rPh sb="10" eb="11">
      <t>ヒン</t>
    </rPh>
    <rPh sb="11" eb="12">
      <t>モク</t>
    </rPh>
    <rPh sb="13" eb="15">
      <t>タンカ</t>
    </rPh>
    <rPh sb="15" eb="17">
      <t>フクスウ</t>
    </rPh>
    <rPh sb="18" eb="20">
      <t>バアイ</t>
    </rPh>
    <rPh sb="21" eb="23">
      <t>ショウリャク</t>
    </rPh>
    <phoneticPr fontId="3"/>
  </si>
  <si>
    <t>品名</t>
    <rPh sb="0" eb="2">
      <t>ヒンメイ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</si>
  <si>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</si>
  <si>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</si>
  <si>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税込単価</t>
    <rPh sb="0" eb="2">
      <t>ゼイコ</t>
    </rPh>
    <rPh sb="2" eb="4">
      <t>タンカ</t>
    </rPh>
    <phoneticPr fontId="3"/>
  </si>
  <si>
    <t>　　　　＠＠＠</t>
  </si>
  <si>
    <t>消費税8％</t>
    <rPh sb="0" eb="3">
      <t>ショウヒゼイ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</si>
</sst>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i/>
      <sz val="10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6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92D050"/>
      <name val="游ゴシック"/>
      <family val="2"/>
      <charset val="128"/>
      <scheme val="minor"/>
    </font>
    <font>
      <sz val="10"/>
      <color rgb="FF92D050"/>
      <name val="ＭＳ ゴシック"/>
      <family val="3"/>
      <charset val="128"/>
    </font>
    <font>
      <sz val="9"/>
      <color rgb="FF92D050"/>
      <name val="ＭＳ ゴシック"/>
      <family val="3"/>
      <charset val="128"/>
    </font>
    <font>
      <i/>
      <sz val="10"/>
      <color rgb="FF92D050"/>
      <name val="ＭＳ ゴシック"/>
      <family val="3"/>
      <charset val="128"/>
    </font>
    <font>
      <i/>
      <sz val="11"/>
      <color theme="4"/>
      <name val="游ゴシック"/>
      <family val="2"/>
      <charset val="128"/>
      <scheme val="minor"/>
    </font>
    <font>
      <i/>
      <sz val="10"/>
      <color theme="4"/>
      <name val="ＭＳ ゴシック"/>
      <family val="3"/>
      <charset val="128"/>
    </font>
    <font>
      <sz val="10"/>
      <color theme="4"/>
      <name val="ＭＳ ゴシック"/>
      <family val="3"/>
      <charset val="128"/>
    </font>
    <font>
      <i/>
      <sz val="11"/>
      <color theme="4"/>
      <name val="ＭＳ ゴシック"/>
      <family val="3"/>
      <charset val="128"/>
    </font>
    <font>
      <b/>
      <i/>
      <sz val="10"/>
      <color theme="4"/>
      <name val="ＭＳ ゴシック"/>
      <family val="3"/>
      <charset val="128"/>
    </font>
    <font>
      <b/>
      <i/>
      <sz val="11"/>
      <color theme="4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</font>
    <font>
      <sz val="11"/>
      <color theme="1"/>
      <name val="Calibri"/>
      <family val="2"/>
    </font>
    <font>
      <b/>
      <sz val="11"/>
      <color theme="1"/>
      <name val="ＭＳ 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sz val="11"/>
      <color theme="4"/>
      <name val="游ゴシック"/>
      <family val="2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b/>
      <sz val="6"/>
      <color rgb="FFFF0000"/>
      <name val="游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name val="ＤＦ特太ゴシック体"/>
      <family val="3"/>
      <charset val="128"/>
    </font>
    <font>
      <b/>
      <sz val="9"/>
      <color rgb="FF000000"/>
      <name val="ＭＳ ゴシック"/>
      <family val="3"/>
      <charset val="128"/>
    </font>
    <font>
      <b/>
      <sz val="11"/>
      <color theme="4"/>
      <name val="ＤＦ特太ゴシック体"/>
      <family val="3"/>
      <charset val="128"/>
    </font>
    <font>
      <sz val="9"/>
      <color theme="4"/>
      <name val="ＤＦ特太ゴシック体"/>
      <family val="3"/>
      <charset val="128"/>
    </font>
    <font>
      <sz val="11"/>
      <name val="游ゴシック"/>
      <family val="2"/>
      <scheme val="minor"/>
    </font>
    <font>
      <sz val="11"/>
      <name val="游ゴシック"/>
      <family val="3"/>
      <charset val="128"/>
    </font>
    <font>
      <b/>
      <sz val="6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b/>
      <sz val="11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b/>
      <i/>
      <sz val="1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F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3" fillId="0" borderId="0"/>
  </cellStyleXfs>
  <cellXfs count="23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38" fontId="1" fillId="0" borderId="0" xfId="1" applyFont="1" applyBorder="1" applyAlignment="1">
      <alignment horizontal="right" vertical="center" wrapText="1"/>
    </xf>
    <xf numFmtId="38" fontId="5" fillId="0" borderId="0" xfId="1" applyFont="1" applyBorder="1" applyAlignment="1">
      <alignment horizontal="right" vertical="center" wrapText="1"/>
    </xf>
    <xf numFmtId="38" fontId="8" fillId="0" borderId="0" xfId="1" applyFont="1" applyBorder="1" applyAlignment="1">
      <alignment horizontal="right" vertical="center" wrapText="1"/>
    </xf>
    <xf numFmtId="38" fontId="1" fillId="3" borderId="26" xfId="1" applyFont="1" applyFill="1" applyBorder="1" applyAlignment="1">
      <alignment horizontal="right" vertical="center" wrapText="1"/>
    </xf>
    <xf numFmtId="38" fontId="1" fillId="3" borderId="11" xfId="1" applyFont="1" applyFill="1" applyBorder="1" applyAlignment="1">
      <alignment horizontal="right" vertical="center" wrapText="1"/>
    </xf>
    <xf numFmtId="38" fontId="1" fillId="3" borderId="1" xfId="1" applyFont="1" applyFill="1" applyBorder="1" applyAlignment="1">
      <alignment horizontal="right" vertical="center" wrapText="1"/>
    </xf>
    <xf numFmtId="49" fontId="0" fillId="0" borderId="0" xfId="0" applyNumberFormat="1">
      <alignment vertical="center"/>
    </xf>
    <xf numFmtId="49" fontId="6" fillId="0" borderId="0" xfId="0" applyNumberFormat="1" applyFont="1">
      <alignment vertical="center"/>
    </xf>
    <xf numFmtId="38" fontId="1" fillId="3" borderId="26" xfId="1" applyFont="1" applyFill="1" applyBorder="1" applyAlignment="1">
      <alignment vertical="center" wrapText="1"/>
    </xf>
    <xf numFmtId="38" fontId="1" fillId="3" borderId="11" xfId="1" applyFont="1" applyFill="1" applyBorder="1" applyAlignment="1">
      <alignment vertical="center" wrapText="1"/>
    </xf>
    <xf numFmtId="38" fontId="1" fillId="3" borderId="27" xfId="1" applyFont="1" applyFill="1" applyBorder="1" applyAlignment="1">
      <alignment vertical="center" wrapText="1"/>
    </xf>
    <xf numFmtId="38" fontId="1" fillId="3" borderId="6" xfId="1" applyFont="1" applyFill="1" applyBorder="1" applyAlignment="1">
      <alignment vertical="center" wrapText="1"/>
    </xf>
    <xf numFmtId="38" fontId="18" fillId="3" borderId="1" xfId="1" applyFont="1" applyFill="1" applyBorder="1" applyAlignment="1">
      <alignment vertical="center" wrapText="1"/>
    </xf>
    <xf numFmtId="38" fontId="20" fillId="3" borderId="15" xfId="1" applyFont="1" applyFill="1" applyBorder="1" applyAlignment="1">
      <alignment horizontal="right" vertical="center"/>
    </xf>
    <xf numFmtId="38" fontId="1" fillId="3" borderId="15" xfId="1" applyFont="1" applyFill="1" applyBorder="1" applyAlignment="1">
      <alignment horizontal="right" vertical="center" wrapText="1"/>
    </xf>
    <xf numFmtId="38" fontId="21" fillId="3" borderId="1" xfId="1" applyFont="1" applyFill="1" applyBorder="1" applyAlignment="1">
      <alignment horizontal="right" vertical="center" wrapText="1"/>
    </xf>
    <xf numFmtId="38" fontId="22" fillId="3" borderId="1" xfId="1" applyFont="1" applyFill="1" applyBorder="1" applyAlignment="1">
      <alignment horizontal="right" vertical="center"/>
    </xf>
    <xf numFmtId="38" fontId="22" fillId="3" borderId="15" xfId="1" applyFont="1" applyFill="1" applyBorder="1" applyAlignment="1">
      <alignment horizontal="right" vertical="center"/>
    </xf>
    <xf numFmtId="38" fontId="17" fillId="3" borderId="47" xfId="1" applyFont="1" applyFill="1" applyBorder="1">
      <alignment vertical="center"/>
    </xf>
    <xf numFmtId="0" fontId="19" fillId="3" borderId="47" xfId="0" applyFont="1" applyFill="1" applyBorder="1" applyAlignment="1">
      <alignment horizontal="justify" vertical="center" wrapText="1"/>
    </xf>
    <xf numFmtId="0" fontId="18" fillId="3" borderId="47" xfId="0" applyFont="1" applyFill="1" applyBorder="1" applyAlignment="1">
      <alignment horizontal="justify" vertical="center" wrapText="1"/>
    </xf>
    <xf numFmtId="0" fontId="1" fillId="3" borderId="47" xfId="0" applyFont="1" applyFill="1" applyBorder="1" applyAlignment="1">
      <alignment horizontal="justify" vertical="center" wrapText="1"/>
    </xf>
    <xf numFmtId="0" fontId="23" fillId="0" borderId="0" xfId="2" applyAlignment="1">
      <alignment vertical="center"/>
    </xf>
    <xf numFmtId="38" fontId="19" fillId="3" borderId="26" xfId="1" applyFont="1" applyFill="1" applyBorder="1" applyAlignment="1">
      <alignment vertical="center" wrapText="1"/>
    </xf>
    <xf numFmtId="38" fontId="19" fillId="3" borderId="11" xfId="1" applyFont="1" applyFill="1" applyBorder="1" applyAlignment="1">
      <alignment vertical="center" wrapText="1"/>
    </xf>
    <xf numFmtId="49" fontId="1" fillId="0" borderId="10" xfId="0" applyNumberFormat="1" applyFont="1" applyBorder="1" applyAlignment="1" applyProtection="1">
      <alignment horizontal="justify" vertical="center" wrapText="1"/>
      <protection locked="0"/>
    </xf>
    <xf numFmtId="49" fontId="1" fillId="0" borderId="2" xfId="0" applyNumberFormat="1" applyFont="1" applyBorder="1" applyAlignment="1" applyProtection="1">
      <alignment horizontal="justify" vertical="center" wrapText="1"/>
      <protection locked="0"/>
    </xf>
    <xf numFmtId="49" fontId="1" fillId="0" borderId="10" xfId="0" quotePrefix="1" applyNumberFormat="1" applyFont="1" applyBorder="1" applyAlignment="1" applyProtection="1">
      <alignment vertical="center" wrapText="1"/>
      <protection locked="0"/>
    </xf>
    <xf numFmtId="49" fontId="5" fillId="0" borderId="4" xfId="0" applyNumberFormat="1" applyFont="1" applyBorder="1" applyAlignment="1" applyProtection="1">
      <alignment vertical="center" wrapText="1"/>
      <protection locked="0"/>
    </xf>
    <xf numFmtId="49" fontId="1" fillId="0" borderId="10" xfId="0" applyNumberFormat="1" applyFont="1" applyBorder="1" applyAlignment="1" applyProtection="1">
      <alignment vertical="center" wrapText="1"/>
      <protection locked="0"/>
    </xf>
    <xf numFmtId="49" fontId="1" fillId="0" borderId="2" xfId="0" applyNumberFormat="1" applyFont="1" applyBorder="1" applyAlignment="1" applyProtection="1">
      <alignment vertical="center" wrapText="1"/>
      <protection locked="0"/>
    </xf>
    <xf numFmtId="49" fontId="9" fillId="0" borderId="2" xfId="0" applyNumberFormat="1" applyFont="1" applyBorder="1" applyAlignment="1" applyProtection="1">
      <alignment vertical="center" wrapText="1"/>
      <protection locked="0"/>
    </xf>
    <xf numFmtId="49" fontId="1" fillId="0" borderId="14" xfId="0" applyNumberFormat="1" applyFont="1" applyBorder="1" applyAlignment="1" applyProtection="1">
      <alignment vertical="center" wrapText="1"/>
      <protection locked="0"/>
    </xf>
    <xf numFmtId="0" fontId="1" fillId="0" borderId="37" xfId="0" applyFont="1" applyBorder="1" applyAlignment="1" applyProtection="1">
      <alignment vertical="center" wrapText="1"/>
      <protection locked="0"/>
    </xf>
    <xf numFmtId="0" fontId="1" fillId="0" borderId="39" xfId="0" applyFont="1" applyBorder="1" applyAlignment="1" applyProtection="1">
      <alignment vertical="center" wrapText="1"/>
      <protection locked="0"/>
    </xf>
    <xf numFmtId="0" fontId="1" fillId="2" borderId="39" xfId="0" applyFont="1" applyFill="1" applyBorder="1" applyAlignment="1" applyProtection="1">
      <alignment horizontal="right" vertical="center" wrapText="1"/>
      <protection locked="0"/>
    </xf>
    <xf numFmtId="0" fontId="1" fillId="0" borderId="45" xfId="0" applyFont="1" applyBorder="1" applyAlignment="1" applyProtection="1">
      <alignment horizontal="right" vertical="center" wrapText="1"/>
      <protection locked="0"/>
    </xf>
    <xf numFmtId="0" fontId="1" fillId="0" borderId="44" xfId="0" applyFont="1" applyBorder="1" applyAlignment="1" applyProtection="1">
      <alignment horizontal="right" vertical="center" wrapText="1"/>
      <protection locked="0"/>
    </xf>
    <xf numFmtId="0" fontId="1" fillId="0" borderId="39" xfId="0" applyFont="1" applyBorder="1" applyAlignment="1" applyProtection="1">
      <alignment horizontal="right" vertical="center" wrapText="1"/>
      <protection locked="0"/>
    </xf>
    <xf numFmtId="0" fontId="23" fillId="0" borderId="28" xfId="2" applyBorder="1" applyAlignment="1">
      <alignment vertical="center"/>
    </xf>
    <xf numFmtId="0" fontId="23" fillId="0" borderId="53" xfId="2" applyBorder="1" applyAlignment="1">
      <alignment vertical="center"/>
    </xf>
    <xf numFmtId="0" fontId="25" fillId="0" borderId="52" xfId="2" applyFont="1" applyBorder="1" applyAlignment="1">
      <alignment vertical="center"/>
    </xf>
    <xf numFmtId="0" fontId="32" fillId="0" borderId="53" xfId="2" applyFont="1" applyBorder="1" applyAlignment="1">
      <alignment horizontal="center" vertical="center" wrapText="1"/>
    </xf>
    <xf numFmtId="0" fontId="29" fillId="0" borderId="53" xfId="2" applyFont="1" applyBorder="1" applyAlignment="1">
      <alignment horizontal="center" vertical="center" wrapText="1"/>
    </xf>
    <xf numFmtId="0" fontId="23" fillId="0" borderId="52" xfId="2" applyBorder="1" applyAlignment="1">
      <alignment vertical="center"/>
    </xf>
    <xf numFmtId="0" fontId="23" fillId="0" borderId="29" xfId="2" applyBorder="1" applyAlignment="1">
      <alignment vertical="center"/>
    </xf>
    <xf numFmtId="0" fontId="25" fillId="0" borderId="30" xfId="2" applyFont="1" applyBorder="1" applyAlignment="1">
      <alignment vertical="center"/>
    </xf>
    <xf numFmtId="0" fontId="12" fillId="0" borderId="30" xfId="2" applyFont="1" applyBorder="1" applyAlignment="1">
      <alignment horizontal="right" vertical="center"/>
    </xf>
    <xf numFmtId="0" fontId="26" fillId="0" borderId="30" xfId="2" applyFont="1" applyBorder="1" applyAlignment="1">
      <alignment vertical="center"/>
    </xf>
    <xf numFmtId="0" fontId="23" fillId="0" borderId="31" xfId="2" applyBorder="1" applyAlignment="1">
      <alignment vertical="center"/>
    </xf>
    <xf numFmtId="38" fontId="23" fillId="4" borderId="55" xfId="2" applyNumberFormat="1" applyFill="1" applyBorder="1" applyAlignment="1">
      <alignment vertical="center"/>
    </xf>
    <xf numFmtId="38" fontId="23" fillId="4" borderId="56" xfId="2" applyNumberFormat="1" applyFill="1" applyBorder="1" applyAlignment="1">
      <alignment vertical="center"/>
    </xf>
    <xf numFmtId="38" fontId="23" fillId="4" borderId="58" xfId="2" applyNumberFormat="1" applyFill="1" applyBorder="1" applyAlignment="1">
      <alignment vertical="center"/>
    </xf>
    <xf numFmtId="38" fontId="23" fillId="4" borderId="59" xfId="2" applyNumberFormat="1" applyFill="1" applyBorder="1" applyAlignment="1">
      <alignment vertical="center"/>
    </xf>
    <xf numFmtId="0" fontId="23" fillId="4" borderId="62" xfId="2" applyFill="1" applyBorder="1" applyAlignment="1">
      <alignment horizontal="center" vertical="center"/>
    </xf>
    <xf numFmtId="0" fontId="23" fillId="4" borderId="63" xfId="2" applyFill="1" applyBorder="1" applyAlignment="1">
      <alignment horizontal="center" vertical="center"/>
    </xf>
    <xf numFmtId="0" fontId="23" fillId="4" borderId="61" xfId="2" applyFill="1" applyBorder="1" applyAlignment="1">
      <alignment horizontal="center" vertical="center"/>
    </xf>
    <xf numFmtId="38" fontId="23" fillId="4" borderId="64" xfId="2" applyNumberFormat="1" applyFill="1" applyBorder="1" applyAlignment="1">
      <alignment vertical="center"/>
    </xf>
    <xf numFmtId="38" fontId="23" fillId="4" borderId="65" xfId="2" applyNumberFormat="1" applyFill="1" applyBorder="1" applyAlignment="1">
      <alignment vertical="center"/>
    </xf>
    <xf numFmtId="38" fontId="23" fillId="4" borderId="71" xfId="2" applyNumberFormat="1" applyFill="1" applyBorder="1" applyAlignment="1">
      <alignment vertical="center"/>
    </xf>
    <xf numFmtId="38" fontId="23" fillId="4" borderId="72" xfId="2" applyNumberFormat="1" applyFill="1" applyBorder="1" applyAlignment="1">
      <alignment vertical="center"/>
    </xf>
    <xf numFmtId="38" fontId="23" fillId="4" borderId="73" xfId="2" applyNumberFormat="1" applyFill="1" applyBorder="1" applyAlignment="1">
      <alignment vertical="center"/>
    </xf>
    <xf numFmtId="38" fontId="31" fillId="4" borderId="76" xfId="2" applyNumberFormat="1" applyFont="1" applyFill="1" applyBorder="1" applyAlignment="1">
      <alignment vertical="center"/>
    </xf>
    <xf numFmtId="38" fontId="31" fillId="4" borderId="77" xfId="2" applyNumberFormat="1" applyFont="1" applyFill="1" applyBorder="1" applyAlignment="1">
      <alignment vertical="center"/>
    </xf>
    <xf numFmtId="38" fontId="31" fillId="4" borderId="78" xfId="2" applyNumberFormat="1" applyFont="1" applyFill="1" applyBorder="1" applyAlignment="1">
      <alignment vertical="center"/>
    </xf>
    <xf numFmtId="38" fontId="23" fillId="5" borderId="55" xfId="2" applyNumberFormat="1" applyFill="1" applyBorder="1" applyAlignment="1">
      <alignment vertical="center"/>
    </xf>
    <xf numFmtId="38" fontId="23" fillId="5" borderId="56" xfId="2" applyNumberFormat="1" applyFill="1" applyBorder="1" applyAlignment="1">
      <alignment vertical="center"/>
    </xf>
    <xf numFmtId="38" fontId="23" fillId="5" borderId="58" xfId="2" applyNumberFormat="1" applyFill="1" applyBorder="1" applyAlignment="1">
      <alignment vertical="center"/>
    </xf>
    <xf numFmtId="38" fontId="23" fillId="5" borderId="59" xfId="2" applyNumberFormat="1" applyFill="1" applyBorder="1" applyAlignment="1">
      <alignment vertical="center"/>
    </xf>
    <xf numFmtId="0" fontId="23" fillId="5" borderId="62" xfId="2" applyFill="1" applyBorder="1" applyAlignment="1">
      <alignment horizontal="center" vertical="center"/>
    </xf>
    <xf numFmtId="0" fontId="23" fillId="5" borderId="63" xfId="2" applyFill="1" applyBorder="1" applyAlignment="1">
      <alignment horizontal="center" vertical="center"/>
    </xf>
    <xf numFmtId="38" fontId="23" fillId="5" borderId="72" xfId="2" applyNumberFormat="1" applyFill="1" applyBorder="1" applyAlignment="1">
      <alignment vertical="center"/>
    </xf>
    <xf numFmtId="38" fontId="23" fillId="5" borderId="73" xfId="2" applyNumberFormat="1" applyFill="1" applyBorder="1" applyAlignment="1">
      <alignment vertical="center"/>
    </xf>
    <xf numFmtId="38" fontId="31" fillId="5" borderId="77" xfId="2" applyNumberFormat="1" applyFont="1" applyFill="1" applyBorder="1" applyAlignment="1">
      <alignment vertical="center"/>
    </xf>
    <xf numFmtId="38" fontId="31" fillId="5" borderId="78" xfId="2" applyNumberFormat="1" applyFont="1" applyFill="1" applyBorder="1" applyAlignment="1">
      <alignment vertical="center"/>
    </xf>
    <xf numFmtId="0" fontId="23" fillId="5" borderId="61" xfId="2" applyFill="1" applyBorder="1" applyAlignment="1">
      <alignment horizontal="center" vertical="center"/>
    </xf>
    <xf numFmtId="38" fontId="23" fillId="5" borderId="64" xfId="2" applyNumberFormat="1" applyFill="1" applyBorder="1" applyAlignment="1">
      <alignment vertical="center"/>
    </xf>
    <xf numFmtId="38" fontId="23" fillId="5" borderId="65" xfId="2" applyNumberFormat="1" applyFill="1" applyBorder="1" applyAlignment="1">
      <alignment vertical="center"/>
    </xf>
    <xf numFmtId="38" fontId="23" fillId="5" borderId="71" xfId="2" applyNumberFormat="1" applyFill="1" applyBorder="1" applyAlignment="1">
      <alignment vertical="center"/>
    </xf>
    <xf numFmtId="38" fontId="31" fillId="5" borderId="76" xfId="2" applyNumberFormat="1" applyFont="1" applyFill="1" applyBorder="1" applyAlignment="1">
      <alignment vertical="center"/>
    </xf>
    <xf numFmtId="0" fontId="35" fillId="6" borderId="51" xfId="2" applyFont="1" applyFill="1" applyBorder="1" applyAlignment="1">
      <alignment horizontal="center" vertical="center"/>
    </xf>
    <xf numFmtId="0" fontId="1" fillId="0" borderId="42" xfId="0" applyFont="1" applyBorder="1" applyAlignment="1" applyProtection="1">
      <alignment horizontal="right" vertical="center" wrapText="1"/>
      <protection locked="0"/>
    </xf>
    <xf numFmtId="0" fontId="1" fillId="0" borderId="42" xfId="0" applyFont="1" applyBorder="1" applyAlignment="1" applyProtection="1">
      <alignment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locked="0"/>
    </xf>
    <xf numFmtId="49" fontId="7" fillId="7" borderId="0" xfId="0" applyNumberFormat="1" applyFont="1" applyFill="1">
      <alignment vertical="center"/>
    </xf>
    <xf numFmtId="0" fontId="7" fillId="7" borderId="0" xfId="0" applyFont="1" applyFill="1" applyAlignment="1">
      <alignment horizontal="right" vertical="center"/>
    </xf>
    <xf numFmtId="0" fontId="1" fillId="8" borderId="36" xfId="0" applyFont="1" applyFill="1" applyBorder="1" applyAlignment="1">
      <alignment vertical="center" wrapText="1"/>
    </xf>
    <xf numFmtId="0" fontId="10" fillId="8" borderId="10" xfId="0" applyFont="1" applyFill="1" applyBorder="1" applyAlignment="1">
      <alignment horizontal="justify" vertical="center" wrapText="1"/>
    </xf>
    <xf numFmtId="0" fontId="1" fillId="8" borderId="16" xfId="0" applyFont="1" applyFill="1" applyBorder="1" applyAlignment="1">
      <alignment vertical="center" wrapText="1"/>
    </xf>
    <xf numFmtId="0" fontId="5" fillId="8" borderId="2" xfId="0" applyFont="1" applyFill="1" applyBorder="1" applyAlignment="1">
      <alignment horizontal="justify" vertical="center" wrapText="1"/>
    </xf>
    <xf numFmtId="0" fontId="5" fillId="8" borderId="21" xfId="0" applyFont="1" applyFill="1" applyBorder="1" applyAlignment="1">
      <alignment vertical="center" wrapText="1"/>
    </xf>
    <xf numFmtId="0" fontId="0" fillId="8" borderId="23" xfId="0" applyFill="1" applyBorder="1" applyAlignment="1">
      <alignment vertical="center" wrapText="1"/>
    </xf>
    <xf numFmtId="0" fontId="1" fillId="8" borderId="20" xfId="0" applyFont="1" applyFill="1" applyBorder="1" applyAlignment="1">
      <alignment vertical="center" wrapText="1"/>
    </xf>
    <xf numFmtId="0" fontId="1" fillId="8" borderId="21" xfId="0" applyFont="1" applyFill="1" applyBorder="1" applyAlignment="1">
      <alignment vertical="center" wrapText="1"/>
    </xf>
    <xf numFmtId="0" fontId="0" fillId="8" borderId="20" xfId="0" applyFill="1" applyBorder="1" applyAlignment="1">
      <alignment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justify" vertical="center" wrapText="1"/>
    </xf>
    <xf numFmtId="0" fontId="0" fillId="8" borderId="17" xfId="0" applyFill="1" applyBorder="1" applyAlignment="1">
      <alignment vertical="center" wrapText="1"/>
    </xf>
    <xf numFmtId="0" fontId="1" fillId="8" borderId="17" xfId="0" applyFont="1" applyFill="1" applyBorder="1" applyAlignment="1">
      <alignment horizontal="left" vertical="center" wrapText="1"/>
    </xf>
    <xf numFmtId="0" fontId="1" fillId="8" borderId="12" xfId="0" applyFont="1" applyFill="1" applyBorder="1" applyAlignment="1">
      <alignment vertical="center" wrapText="1"/>
    </xf>
    <xf numFmtId="0" fontId="1" fillId="8" borderId="29" xfId="0" applyFont="1" applyFill="1" applyBorder="1" applyAlignment="1">
      <alignment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justify" vertical="center" wrapText="1"/>
    </xf>
    <xf numFmtId="0" fontId="1" fillId="8" borderId="14" xfId="0" applyFont="1" applyFill="1" applyBorder="1" applyAlignment="1">
      <alignment horizontal="justify"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justify" vertical="center" wrapText="1"/>
    </xf>
    <xf numFmtId="0" fontId="1" fillId="3" borderId="43" xfId="0" applyFont="1" applyFill="1" applyBorder="1" applyAlignment="1">
      <alignment horizontal="justify" vertical="center" wrapText="1"/>
    </xf>
    <xf numFmtId="0" fontId="1" fillId="3" borderId="42" xfId="0" applyFont="1" applyFill="1" applyBorder="1" applyAlignment="1">
      <alignment horizontal="right" vertical="center" wrapText="1"/>
    </xf>
    <xf numFmtId="0" fontId="1" fillId="3" borderId="43" xfId="0" applyFont="1" applyFill="1" applyBorder="1" applyAlignment="1">
      <alignment horizontal="right" vertical="center" wrapText="1"/>
    </xf>
    <xf numFmtId="49" fontId="1" fillId="3" borderId="48" xfId="0" applyNumberFormat="1" applyFont="1" applyFill="1" applyBorder="1" applyAlignment="1">
      <alignment horizontal="justify" vertical="center" wrapText="1"/>
    </xf>
    <xf numFmtId="0" fontId="1" fillId="3" borderId="49" xfId="0" applyFont="1" applyFill="1" applyBorder="1" applyAlignment="1">
      <alignment horizontal="justify" vertical="center" wrapText="1"/>
    </xf>
    <xf numFmtId="0" fontId="1" fillId="3" borderId="50" xfId="0" applyFont="1" applyFill="1" applyBorder="1" applyAlignment="1">
      <alignment horizontal="justify" vertical="center" wrapText="1"/>
    </xf>
    <xf numFmtId="38" fontId="4" fillId="0" borderId="6" xfId="1" applyFont="1" applyFill="1" applyBorder="1" applyProtection="1">
      <alignment vertical="center"/>
      <protection locked="0"/>
    </xf>
    <xf numFmtId="38" fontId="0" fillId="0" borderId="6" xfId="1" applyFont="1" applyFill="1" applyBorder="1" applyProtection="1">
      <alignment vertical="center"/>
      <protection locked="0"/>
    </xf>
    <xf numFmtId="38" fontId="28" fillId="0" borderId="5" xfId="1" applyFont="1" applyFill="1" applyBorder="1" applyProtection="1">
      <alignment vertical="center"/>
      <protection locked="0"/>
    </xf>
    <xf numFmtId="38" fontId="0" fillId="0" borderId="11" xfId="1" applyFont="1" applyFill="1" applyBorder="1" applyProtection="1">
      <alignment vertical="center"/>
      <protection locked="0"/>
    </xf>
    <xf numFmtId="0" fontId="1" fillId="0" borderId="22" xfId="0" applyFont="1" applyBorder="1" applyAlignment="1" applyProtection="1">
      <alignment vertical="center" wrapText="1"/>
      <protection locked="0"/>
    </xf>
    <xf numFmtId="49" fontId="1" fillId="0" borderId="4" xfId="0" applyNumberFormat="1" applyFont="1" applyBorder="1" applyAlignment="1" applyProtection="1">
      <alignment vertical="center" wrapText="1"/>
      <protection locked="0"/>
    </xf>
    <xf numFmtId="0" fontId="27" fillId="0" borderId="0" xfId="0" applyFont="1" applyAlignment="1">
      <alignment horizontal="left" vertical="center" wrapText="1"/>
    </xf>
    <xf numFmtId="9" fontId="0" fillId="0" borderId="0" xfId="0" applyNumberFormat="1" applyProtection="1">
      <alignment vertical="center"/>
      <protection locked="0"/>
    </xf>
    <xf numFmtId="38" fontId="0" fillId="0" borderId="0" xfId="1" applyFont="1" applyFill="1" applyBorder="1" applyProtection="1">
      <alignment vertical="center"/>
      <protection locked="0"/>
    </xf>
    <xf numFmtId="9" fontId="0" fillId="0" borderId="0" xfId="0" applyNumberFormat="1">
      <alignment vertical="center"/>
    </xf>
    <xf numFmtId="0" fontId="27" fillId="0" borderId="0" xfId="0" applyFont="1" applyAlignment="1">
      <alignment vertical="center" wrapText="1"/>
    </xf>
    <xf numFmtId="0" fontId="24" fillId="0" borderId="0" xfId="2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13" fillId="0" borderId="0" xfId="0" applyFont="1">
      <alignment vertical="center"/>
    </xf>
    <xf numFmtId="0" fontId="36" fillId="0" borderId="2" xfId="0" applyFont="1" applyBorder="1" applyAlignment="1">
      <alignment horizontal="center" vertical="center"/>
    </xf>
    <xf numFmtId="38" fontId="14" fillId="0" borderId="0" xfId="1" applyFont="1" applyFill="1" applyBorder="1" applyAlignment="1">
      <alignment horizontal="right" vertical="center" wrapText="1"/>
    </xf>
    <xf numFmtId="38" fontId="15" fillId="0" borderId="0" xfId="1" applyFont="1" applyFill="1" applyBorder="1" applyAlignment="1">
      <alignment horizontal="right" vertical="center" wrapText="1"/>
    </xf>
    <xf numFmtId="38" fontId="16" fillId="0" borderId="0" xfId="1" applyFont="1" applyFill="1" applyBorder="1" applyAlignment="1">
      <alignment horizontal="right" vertical="center" wrapText="1"/>
    </xf>
    <xf numFmtId="0" fontId="41" fillId="0" borderId="0" xfId="2" applyFont="1" applyAlignment="1">
      <alignment vertical="center"/>
    </xf>
    <xf numFmtId="0" fontId="40" fillId="0" borderId="0" xfId="2" applyFont="1" applyAlignment="1">
      <alignment vertical="center"/>
    </xf>
    <xf numFmtId="0" fontId="40" fillId="0" borderId="28" xfId="2" applyFont="1" applyBorder="1" applyAlignment="1">
      <alignment vertical="center"/>
    </xf>
    <xf numFmtId="0" fontId="40" fillId="0" borderId="53" xfId="2" applyFont="1" applyBorder="1" applyAlignment="1">
      <alignment vertical="center"/>
    </xf>
    <xf numFmtId="0" fontId="42" fillId="0" borderId="53" xfId="2" applyFont="1" applyBorder="1" applyAlignment="1">
      <alignment horizontal="center" vertical="center" wrapText="1"/>
    </xf>
    <xf numFmtId="0" fontId="43" fillId="0" borderId="53" xfId="2" applyFont="1" applyBorder="1" applyAlignment="1">
      <alignment horizontal="center" vertical="center" wrapText="1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0" fillId="0" borderId="31" xfId="2" applyFont="1" applyBorder="1" applyAlignment="1">
      <alignment vertical="center"/>
    </xf>
    <xf numFmtId="0" fontId="46" fillId="0" borderId="0" xfId="0" applyFont="1" applyAlignment="1">
      <alignment horizontal="left" vertical="center" wrapText="1"/>
    </xf>
    <xf numFmtId="0" fontId="44" fillId="0" borderId="23" xfId="0" applyFont="1" applyBorder="1">
      <alignment vertical="center"/>
    </xf>
    <xf numFmtId="9" fontId="44" fillId="0" borderId="0" xfId="0" applyNumberFormat="1" applyFont="1" applyProtection="1">
      <alignment vertical="center"/>
      <protection locked="0"/>
    </xf>
    <xf numFmtId="38" fontId="44" fillId="0" borderId="0" xfId="1" applyFont="1" applyFill="1" applyBorder="1" applyProtection="1">
      <alignment vertical="center"/>
      <protection locked="0"/>
    </xf>
    <xf numFmtId="38" fontId="47" fillId="0" borderId="0" xfId="1" applyFont="1" applyBorder="1" applyAlignment="1">
      <alignment horizontal="right" vertical="center" wrapText="1"/>
    </xf>
    <xf numFmtId="38" fontId="47" fillId="0" borderId="23" xfId="1" applyFont="1" applyFill="1" applyBorder="1" applyAlignment="1">
      <alignment horizontal="right" vertical="center" wrapText="1"/>
    </xf>
    <xf numFmtId="38" fontId="47" fillId="0" borderId="0" xfId="1" applyFont="1" applyFill="1" applyBorder="1" applyAlignment="1">
      <alignment horizontal="right" vertical="center" wrapText="1"/>
    </xf>
    <xf numFmtId="38" fontId="11" fillId="0" borderId="0" xfId="1" applyFont="1" applyBorder="1" applyAlignment="1">
      <alignment horizontal="right" vertical="center" wrapText="1"/>
    </xf>
    <xf numFmtId="38" fontId="11" fillId="0" borderId="0" xfId="1" applyFont="1" applyFill="1" applyBorder="1" applyAlignment="1">
      <alignment horizontal="right" vertical="center" wrapText="1"/>
    </xf>
    <xf numFmtId="38" fontId="48" fillId="0" borderId="0" xfId="1" applyFont="1" applyBorder="1" applyAlignment="1">
      <alignment horizontal="right" vertical="center" wrapText="1"/>
    </xf>
    <xf numFmtId="38" fontId="48" fillId="0" borderId="0" xfId="1" applyFont="1" applyFill="1" applyBorder="1" applyAlignment="1">
      <alignment horizontal="right" vertical="center" wrapText="1"/>
    </xf>
    <xf numFmtId="9" fontId="44" fillId="0" borderId="0" xfId="0" applyNumberFormat="1" applyFont="1">
      <alignment vertical="center"/>
    </xf>
    <xf numFmtId="0" fontId="46" fillId="0" borderId="0" xfId="0" applyFont="1" applyAlignment="1">
      <alignment vertical="center" wrapText="1"/>
    </xf>
    <xf numFmtId="0" fontId="49" fillId="0" borderId="80" xfId="0" applyFont="1" applyBorder="1" applyAlignment="1">
      <alignment horizontal="left" vertical="center"/>
    </xf>
    <xf numFmtId="0" fontId="49" fillId="0" borderId="81" xfId="0" applyFont="1" applyBorder="1" applyAlignment="1">
      <alignment horizontal="left" vertical="center"/>
    </xf>
    <xf numFmtId="38" fontId="50" fillId="0" borderId="81" xfId="1" applyFont="1" applyFill="1" applyBorder="1" applyAlignment="1">
      <alignment horizontal="left" vertical="center" wrapText="1"/>
    </xf>
    <xf numFmtId="38" fontId="51" fillId="0" borderId="81" xfId="1" applyFont="1" applyFill="1" applyBorder="1" applyAlignment="1">
      <alignment horizontal="left" vertical="center" wrapText="1"/>
    </xf>
    <xf numFmtId="0" fontId="49" fillId="0" borderId="82" xfId="0" applyFont="1" applyBorder="1" applyAlignment="1">
      <alignment horizontal="left" vertical="center"/>
    </xf>
    <xf numFmtId="0" fontId="25" fillId="0" borderId="0" xfId="2" applyFont="1" applyAlignment="1">
      <alignment vertical="center"/>
    </xf>
    <xf numFmtId="0" fontId="12" fillId="0" borderId="0" xfId="0" applyFont="1">
      <alignment vertical="center"/>
    </xf>
    <xf numFmtId="38" fontId="23" fillId="0" borderId="0" xfId="2" applyNumberFormat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right" vertical="center"/>
    </xf>
    <xf numFmtId="0" fontId="26" fillId="6" borderId="0" xfId="2" applyFont="1" applyFill="1" applyAlignment="1">
      <alignment horizontal="right" vertical="center"/>
    </xf>
    <xf numFmtId="0" fontId="38" fillId="0" borderId="30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38" fontId="50" fillId="0" borderId="83" xfId="1" applyFont="1" applyFill="1" applyBorder="1" applyAlignment="1">
      <alignment horizontal="left" vertical="center" wrapText="1"/>
    </xf>
    <xf numFmtId="0" fontId="49" fillId="0" borderId="83" xfId="0" applyFont="1" applyBorder="1" applyAlignment="1">
      <alignment horizontal="left" vertical="center"/>
    </xf>
    <xf numFmtId="38" fontId="47" fillId="0" borderId="83" xfId="1" applyFont="1" applyFill="1" applyBorder="1" applyAlignment="1">
      <alignment horizontal="right" vertical="center" wrapText="1"/>
    </xf>
    <xf numFmtId="0" fontId="44" fillId="0" borderId="83" xfId="0" applyFont="1" applyBorder="1">
      <alignment vertical="center"/>
    </xf>
    <xf numFmtId="38" fontId="11" fillId="0" borderId="83" xfId="1" applyFont="1" applyFill="1" applyBorder="1" applyAlignment="1">
      <alignment horizontal="right" vertical="center" wrapText="1"/>
    </xf>
    <xf numFmtId="38" fontId="48" fillId="0" borderId="83" xfId="1" applyFont="1" applyFill="1" applyBorder="1" applyAlignment="1">
      <alignment horizontal="right" vertical="center" wrapText="1"/>
    </xf>
    <xf numFmtId="0" fontId="44" fillId="0" borderId="84" xfId="0" applyFont="1" applyBorder="1">
      <alignment vertical="center"/>
    </xf>
    <xf numFmtId="0" fontId="23" fillId="0" borderId="85" xfId="2" applyBorder="1" applyAlignment="1">
      <alignment vertical="center"/>
    </xf>
    <xf numFmtId="0" fontId="23" fillId="0" borderId="86" xfId="2" applyBorder="1" applyAlignment="1">
      <alignment vertical="center"/>
    </xf>
    <xf numFmtId="0" fontId="23" fillId="0" borderId="0" xfId="2" applyAlignment="1">
      <alignment vertical="center"/>
    </xf>
    <xf numFmtId="38" fontId="31" fillId="5" borderId="77" xfId="2" applyNumberFormat="1" applyFont="1" applyFill="1" applyBorder="1" applyAlignment="1">
      <alignment vertical="center"/>
    </xf>
    <xf numFmtId="0" fontId="1" fillId="8" borderId="13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33" fillId="4" borderId="57" xfId="0" applyFont="1" applyFill="1" applyBorder="1">
      <alignment vertical="center"/>
    </xf>
    <xf numFmtId="0" fontId="33" fillId="4" borderId="67" xfId="0" applyFont="1" applyFill="1" applyBorder="1">
      <alignment vertical="center"/>
    </xf>
    <xf numFmtId="0" fontId="33" fillId="4" borderId="54" xfId="0" applyFont="1" applyFill="1" applyBorder="1">
      <alignment vertical="center"/>
    </xf>
    <xf numFmtId="0" fontId="33" fillId="4" borderId="68" xfId="0" applyFont="1" applyFill="1" applyBorder="1">
      <alignment vertical="center"/>
    </xf>
    <xf numFmtId="38" fontId="23" fillId="4" borderId="55" xfId="2" applyNumberFormat="1" applyFill="1" applyBorder="1" applyAlignment="1">
      <alignment vertical="center"/>
    </xf>
    <xf numFmtId="38" fontId="23" fillId="4" borderId="72" xfId="2" applyNumberFormat="1" applyFill="1" applyBorder="1" applyAlignment="1">
      <alignment vertical="center"/>
    </xf>
    <xf numFmtId="0" fontId="25" fillId="0" borderId="0" xfId="2" applyFont="1" applyAlignment="1">
      <alignment vertical="center"/>
    </xf>
    <xf numFmtId="0" fontId="30" fillId="5" borderId="62" xfId="2" applyFont="1" applyFill="1" applyBorder="1" applyAlignment="1">
      <alignment horizontal="center" vertical="center" wrapText="1"/>
    </xf>
    <xf numFmtId="38" fontId="23" fillId="5" borderId="58" xfId="2" applyNumberFormat="1" applyFill="1" applyBorder="1" applyAlignment="1">
      <alignment vertical="center"/>
    </xf>
    <xf numFmtId="38" fontId="31" fillId="4" borderId="77" xfId="2" applyNumberFormat="1" applyFont="1" applyFill="1" applyBorder="1" applyAlignment="1">
      <alignment vertical="center"/>
    </xf>
    <xf numFmtId="0" fontId="12" fillId="0" borderId="0" xfId="2" applyFont="1" applyAlignment="1">
      <alignment vertical="center"/>
    </xf>
    <xf numFmtId="38" fontId="23" fillId="5" borderId="55" xfId="2" applyNumberFormat="1" applyFill="1" applyBorder="1" applyAlignment="1">
      <alignment vertical="center"/>
    </xf>
    <xf numFmtId="0" fontId="5" fillId="8" borderId="32" xfId="0" applyFont="1" applyFill="1" applyBorder="1" applyAlignment="1">
      <alignment horizontal="center" vertical="center" wrapText="1"/>
    </xf>
    <xf numFmtId="0" fontId="5" fillId="8" borderId="33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left" vertical="center" wrapText="1"/>
    </xf>
    <xf numFmtId="0" fontId="5" fillId="8" borderId="19" xfId="0" applyFont="1" applyFill="1" applyBorder="1" applyAlignment="1">
      <alignment horizontal="left" vertical="center" wrapText="1"/>
    </xf>
    <xf numFmtId="0" fontId="34" fillId="5" borderId="74" xfId="0" applyFont="1" applyFill="1" applyBorder="1" applyAlignment="1">
      <alignment horizontal="center" vertical="center"/>
    </xf>
    <xf numFmtId="0" fontId="34" fillId="5" borderId="75" xfId="0" applyFont="1" applyFill="1" applyBorder="1" applyAlignment="1">
      <alignment horizontal="center" vertical="center"/>
    </xf>
    <xf numFmtId="0" fontId="33" fillId="4" borderId="69" xfId="0" applyFont="1" applyFill="1" applyBorder="1">
      <alignment vertical="center"/>
    </xf>
    <xf numFmtId="0" fontId="33" fillId="4" borderId="70" xfId="0" applyFont="1" applyFill="1" applyBorder="1">
      <alignment vertical="center"/>
    </xf>
    <xf numFmtId="0" fontId="34" fillId="4" borderId="74" xfId="0" applyFont="1" applyFill="1" applyBorder="1" applyAlignment="1">
      <alignment horizontal="center" vertical="center"/>
    </xf>
    <xf numFmtId="0" fontId="34" fillId="4" borderId="75" xfId="0" applyFont="1" applyFill="1" applyBorder="1" applyAlignment="1">
      <alignment horizontal="center" vertical="center"/>
    </xf>
    <xf numFmtId="0" fontId="30" fillId="5" borderId="79" xfId="2" applyFont="1" applyFill="1" applyBorder="1" applyAlignment="1">
      <alignment vertical="center"/>
    </xf>
    <xf numFmtId="0" fontId="30" fillId="5" borderId="38" xfId="2" applyFont="1" applyFill="1" applyBorder="1" applyAlignment="1">
      <alignment vertical="center"/>
    </xf>
    <xf numFmtId="0" fontId="33" fillId="5" borderId="57" xfId="0" applyFont="1" applyFill="1" applyBorder="1">
      <alignment vertical="center"/>
    </xf>
    <xf numFmtId="0" fontId="33" fillId="5" borderId="67" xfId="0" applyFont="1" applyFill="1" applyBorder="1">
      <alignment vertical="center"/>
    </xf>
    <xf numFmtId="0" fontId="32" fillId="0" borderId="53" xfId="2" applyFont="1" applyBorder="1" applyAlignment="1">
      <alignment horizontal="center" vertical="center" wrapText="1"/>
    </xf>
    <xf numFmtId="0" fontId="30" fillId="4" borderId="60" xfId="2" applyFont="1" applyFill="1" applyBorder="1" applyAlignment="1">
      <alignment vertical="center"/>
    </xf>
    <xf numFmtId="0" fontId="30" fillId="4" borderId="66" xfId="2" applyFont="1" applyFill="1" applyBorder="1" applyAlignment="1">
      <alignment vertical="center"/>
    </xf>
    <xf numFmtId="0" fontId="33" fillId="5" borderId="54" xfId="0" applyFont="1" applyFill="1" applyBorder="1">
      <alignment vertical="center"/>
    </xf>
    <xf numFmtId="0" fontId="33" fillId="5" borderId="68" xfId="0" applyFont="1" applyFill="1" applyBorder="1">
      <alignment vertical="center"/>
    </xf>
    <xf numFmtId="0" fontId="33" fillId="5" borderId="69" xfId="0" applyFont="1" applyFill="1" applyBorder="1">
      <alignment vertical="center"/>
    </xf>
    <xf numFmtId="0" fontId="33" fillId="5" borderId="70" xfId="0" applyFont="1" applyFill="1" applyBorder="1">
      <alignment vertical="center"/>
    </xf>
    <xf numFmtId="0" fontId="30" fillId="4" borderId="62" xfId="2" applyFont="1" applyFill="1" applyBorder="1" applyAlignment="1">
      <alignment horizontal="center" vertical="center" wrapText="1"/>
    </xf>
    <xf numFmtId="38" fontId="23" fillId="4" borderId="58" xfId="2" applyNumberFormat="1" applyFill="1" applyBorder="1" applyAlignment="1">
      <alignment vertical="center"/>
    </xf>
    <xf numFmtId="38" fontId="23" fillId="5" borderId="72" xfId="2" applyNumberFormat="1" applyFill="1" applyBorder="1" applyAlignment="1">
      <alignment vertical="center"/>
    </xf>
    <xf numFmtId="0" fontId="42" fillId="0" borderId="53" xfId="2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53A1BB0-E4F6-408B-8C35-11947A045F2E}"/>
  </cellStyles>
  <dxfs count="0"/>
  <tableStyles count="0" defaultTableStyle="TableStyleMedium2" defaultPivotStyle="PivotStyleLight16"/>
  <colors>
    <mruColors>
      <color rgb="FFE5F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</xdr:colOff>
      <xdr:row>19</xdr:row>
      <xdr:rowOff>38100</xdr:rowOff>
    </xdr:from>
    <xdr:to>
      <xdr:col>8</xdr:col>
      <xdr:colOff>409575</xdr:colOff>
      <xdr:row>20</xdr:row>
      <xdr:rowOff>28575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F16C4287-F4CC-4ECF-9CF9-DDADFF4372CA}"/>
            </a:ext>
          </a:extLst>
        </xdr:cNvPr>
        <xdr:cNvSpPr/>
      </xdr:nvSpPr>
      <xdr:spPr>
        <a:xfrm>
          <a:off x="4095749" y="2600325"/>
          <a:ext cx="3267076" cy="238125"/>
        </a:xfrm>
        <a:prstGeom prst="wedgeRoundRectCallout">
          <a:avLst>
            <a:gd name="adj1" fmla="val -50267"/>
            <a:gd name="adj2" fmla="val -15897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100" b="1">
              <a:solidFill>
                <a:schemeClr val="dk1"/>
              </a:solidFill>
            </a:rPr>
            <a:t>この表は，事業区分</a:t>
          </a:r>
          <a:r>
            <a:rPr kumimoji="1" lang="ja-JP" altLang="en-US" sz="1100" b="1">
              <a:noFill/>
            </a:rPr>
            <a:t>ごと</a:t>
          </a:r>
          <a:r>
            <a:rPr kumimoji="1" lang="ja-JP" altLang="en-US" sz="1100" b="1">
              <a:solidFill>
                <a:schemeClr val="dk1"/>
              </a:solidFill>
            </a:rPr>
            <a:t>に別葉</a:t>
          </a:r>
          <a:r>
            <a:rPr kumimoji="1" lang="en-US" altLang="ja-JP" sz="1100" b="1">
              <a:solidFill>
                <a:schemeClr val="dk1"/>
              </a:solidFill>
            </a:rPr>
            <a:t>A4</a:t>
          </a:r>
          <a:r>
            <a:rPr kumimoji="1" lang="ja-JP" altLang="en-US" sz="1100" b="1">
              <a:solidFill>
                <a:schemeClr val="dk1"/>
              </a:solidFill>
            </a:rPr>
            <a:t>で作成ください。</a:t>
          </a:r>
        </a:p>
      </xdr:txBody>
    </xdr:sp>
    <xdr:clientData/>
  </xdr:twoCellAnchor>
  <xdr:twoCellAnchor>
    <xdr:from>
      <xdr:col>2</xdr:col>
      <xdr:colOff>19050</xdr:colOff>
      <xdr:row>24</xdr:row>
      <xdr:rowOff>9525</xdr:rowOff>
    </xdr:from>
    <xdr:to>
      <xdr:col>2</xdr:col>
      <xdr:colOff>1762125</xdr:colOff>
      <xdr:row>24</xdr:row>
      <xdr:rowOff>247650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FB7D6D4B-B69C-42F0-8F6B-65FE3F3985DD}"/>
            </a:ext>
          </a:extLst>
        </xdr:cNvPr>
        <xdr:cNvSpPr/>
      </xdr:nvSpPr>
      <xdr:spPr>
        <a:xfrm>
          <a:off x="1724025" y="4210050"/>
          <a:ext cx="1743075" cy="238125"/>
        </a:xfrm>
        <a:prstGeom prst="wedgeRoundRectCallout">
          <a:avLst>
            <a:gd name="adj1" fmla="val -49377"/>
            <a:gd name="adj2" fmla="val -7897"/>
            <a:gd name="adj3" fmla="val 16667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900" b="1">
              <a:solidFill>
                <a:srgbClr val="FF0000"/>
              </a:solidFill>
            </a:rPr>
            <a:t>ここに品名を入れてください</a:t>
          </a:r>
          <a:r>
            <a:rPr kumimoji="1" lang="ja-JP" altLang="en-US" sz="900" b="1">
              <a:solidFill>
                <a:schemeClr val="dk1"/>
              </a:solidFill>
            </a:rPr>
            <a:t>。</a:t>
          </a:r>
        </a:p>
      </xdr:txBody>
    </xdr:sp>
    <xdr:clientData/>
  </xdr:twoCellAnchor>
  <xdr:twoCellAnchor>
    <xdr:from>
      <xdr:col>2</xdr:col>
      <xdr:colOff>19050</xdr:colOff>
      <xdr:row>63</xdr:row>
      <xdr:rowOff>9525</xdr:rowOff>
    </xdr:from>
    <xdr:to>
      <xdr:col>2</xdr:col>
      <xdr:colOff>1762125</xdr:colOff>
      <xdr:row>63</xdr:row>
      <xdr:rowOff>247650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0904CDF3-CCC5-417D-A151-4EA59B55F815}"/>
            </a:ext>
          </a:extLst>
        </xdr:cNvPr>
        <xdr:cNvSpPr/>
      </xdr:nvSpPr>
      <xdr:spPr>
        <a:xfrm>
          <a:off x="1724025" y="4076700"/>
          <a:ext cx="1743075" cy="238125"/>
        </a:xfrm>
        <a:prstGeom prst="wedgeRoundRectCallout">
          <a:avLst>
            <a:gd name="adj1" fmla="val -49377"/>
            <a:gd name="adj2" fmla="val -7897"/>
            <a:gd name="adj3" fmla="val 16667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900" b="1">
              <a:solidFill>
                <a:srgbClr val="FF0000"/>
              </a:solidFill>
            </a:rPr>
            <a:t>ここに品名を入れてください</a:t>
          </a:r>
          <a:r>
            <a:rPr kumimoji="1" lang="ja-JP" altLang="en-US" sz="900" b="1">
              <a:solidFill>
                <a:schemeClr val="dk1"/>
              </a:solidFill>
            </a:rPr>
            <a:t>。</a:t>
          </a:r>
        </a:p>
      </xdr:txBody>
    </xdr:sp>
    <xdr:clientData/>
  </xdr:twoCellAnchor>
  <xdr:twoCellAnchor>
    <xdr:from>
      <xdr:col>2</xdr:col>
      <xdr:colOff>19050</xdr:colOff>
      <xdr:row>102</xdr:row>
      <xdr:rowOff>9525</xdr:rowOff>
    </xdr:from>
    <xdr:to>
      <xdr:col>2</xdr:col>
      <xdr:colOff>1762125</xdr:colOff>
      <xdr:row>102</xdr:row>
      <xdr:rowOff>247650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DCA635DE-CB73-45EA-B3A6-F393F5313BB2}"/>
            </a:ext>
          </a:extLst>
        </xdr:cNvPr>
        <xdr:cNvSpPr/>
      </xdr:nvSpPr>
      <xdr:spPr>
        <a:xfrm>
          <a:off x="1724025" y="4076700"/>
          <a:ext cx="1743075" cy="238125"/>
        </a:xfrm>
        <a:prstGeom prst="wedgeRoundRectCallout">
          <a:avLst>
            <a:gd name="adj1" fmla="val -49377"/>
            <a:gd name="adj2" fmla="val -7897"/>
            <a:gd name="adj3" fmla="val 16667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900" b="1">
              <a:solidFill>
                <a:srgbClr val="FF0000"/>
              </a:solidFill>
            </a:rPr>
            <a:t>ここに品名を入れてください</a:t>
          </a:r>
          <a:r>
            <a:rPr kumimoji="1" lang="ja-JP" altLang="en-US" sz="900" b="1">
              <a:solidFill>
                <a:schemeClr val="dk1"/>
              </a:solidFill>
            </a:rPr>
            <a:t>。</a:t>
          </a:r>
        </a:p>
      </xdr:txBody>
    </xdr:sp>
    <xdr:clientData/>
  </xdr:twoCellAnchor>
  <xdr:twoCellAnchor>
    <xdr:from>
      <xdr:col>2</xdr:col>
      <xdr:colOff>19050</xdr:colOff>
      <xdr:row>141</xdr:row>
      <xdr:rowOff>9525</xdr:rowOff>
    </xdr:from>
    <xdr:to>
      <xdr:col>2</xdr:col>
      <xdr:colOff>1762125</xdr:colOff>
      <xdr:row>141</xdr:row>
      <xdr:rowOff>247650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07BFD8EA-A596-417B-BD35-D1C5837EB4E4}"/>
            </a:ext>
          </a:extLst>
        </xdr:cNvPr>
        <xdr:cNvSpPr/>
      </xdr:nvSpPr>
      <xdr:spPr>
        <a:xfrm>
          <a:off x="1724025" y="4076700"/>
          <a:ext cx="1743075" cy="238125"/>
        </a:xfrm>
        <a:prstGeom prst="wedgeRoundRectCallout">
          <a:avLst>
            <a:gd name="adj1" fmla="val -49377"/>
            <a:gd name="adj2" fmla="val -7897"/>
            <a:gd name="adj3" fmla="val 16667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900" b="1">
              <a:solidFill>
                <a:srgbClr val="FF0000"/>
              </a:solidFill>
            </a:rPr>
            <a:t>ここに品名を入れてください</a:t>
          </a:r>
          <a:r>
            <a:rPr kumimoji="1" lang="ja-JP" altLang="en-US" sz="900" b="1">
              <a:solidFill>
                <a:schemeClr val="dk1"/>
              </a:solidFill>
            </a:rPr>
            <a:t>。</a:t>
          </a:r>
        </a:p>
      </xdr:txBody>
    </xdr:sp>
    <xdr:clientData/>
  </xdr:twoCellAnchor>
  <xdr:twoCellAnchor>
    <xdr:from>
      <xdr:col>2</xdr:col>
      <xdr:colOff>19050</xdr:colOff>
      <xdr:row>180</xdr:row>
      <xdr:rowOff>9525</xdr:rowOff>
    </xdr:from>
    <xdr:to>
      <xdr:col>2</xdr:col>
      <xdr:colOff>1762125</xdr:colOff>
      <xdr:row>180</xdr:row>
      <xdr:rowOff>247650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CC97DD01-C95C-4713-B2C2-93D1442A350E}"/>
            </a:ext>
          </a:extLst>
        </xdr:cNvPr>
        <xdr:cNvSpPr/>
      </xdr:nvSpPr>
      <xdr:spPr>
        <a:xfrm>
          <a:off x="1724025" y="46996350"/>
          <a:ext cx="1743075" cy="238125"/>
        </a:xfrm>
        <a:prstGeom prst="wedgeRoundRectCallout">
          <a:avLst>
            <a:gd name="adj1" fmla="val -49377"/>
            <a:gd name="adj2" fmla="val -7897"/>
            <a:gd name="adj3" fmla="val 16667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900" b="1">
              <a:solidFill>
                <a:srgbClr val="FF0000"/>
              </a:solidFill>
            </a:rPr>
            <a:t>ここに品名を入れてください</a:t>
          </a:r>
          <a:r>
            <a:rPr kumimoji="1" lang="ja-JP" altLang="en-US" sz="900" b="1">
              <a:solidFill>
                <a:schemeClr val="dk1"/>
              </a:solidFill>
            </a:rPr>
            <a:t>。</a:t>
          </a:r>
        </a:p>
      </xdr:txBody>
    </xdr:sp>
    <xdr:clientData/>
  </xdr:twoCellAnchor>
  <xdr:twoCellAnchor>
    <xdr:from>
      <xdr:col>5</xdr:col>
      <xdr:colOff>47624</xdr:colOff>
      <xdr:row>58</xdr:row>
      <xdr:rowOff>38100</xdr:rowOff>
    </xdr:from>
    <xdr:to>
      <xdr:col>8</xdr:col>
      <xdr:colOff>409575</xdr:colOff>
      <xdr:row>59</xdr:row>
      <xdr:rowOff>28575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7A4F951E-1F06-4080-A923-D6FCECDED39B}"/>
            </a:ext>
          </a:extLst>
        </xdr:cNvPr>
        <xdr:cNvSpPr/>
      </xdr:nvSpPr>
      <xdr:spPr>
        <a:xfrm>
          <a:off x="4095749" y="2600325"/>
          <a:ext cx="3267076" cy="238125"/>
        </a:xfrm>
        <a:prstGeom prst="wedgeRoundRectCallout">
          <a:avLst>
            <a:gd name="adj1" fmla="val -50267"/>
            <a:gd name="adj2" fmla="val -1589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100" b="1">
              <a:solidFill>
                <a:schemeClr val="dk1"/>
              </a:solidFill>
            </a:rPr>
            <a:t>この表は，事業区分ごとに別葉</a:t>
          </a:r>
          <a:r>
            <a:rPr kumimoji="1" lang="en-US" altLang="ja-JP" sz="1100" b="1">
              <a:solidFill>
                <a:schemeClr val="dk1"/>
              </a:solidFill>
            </a:rPr>
            <a:t>A4</a:t>
          </a:r>
          <a:r>
            <a:rPr kumimoji="1" lang="ja-JP" altLang="en-US" sz="1100" b="1">
              <a:solidFill>
                <a:schemeClr val="dk1"/>
              </a:solidFill>
            </a:rPr>
            <a:t>で作成ください。</a:t>
          </a:r>
        </a:p>
      </xdr:txBody>
    </xdr:sp>
    <xdr:clientData/>
  </xdr:twoCellAnchor>
  <xdr:twoCellAnchor>
    <xdr:from>
      <xdr:col>5</xdr:col>
      <xdr:colOff>47624</xdr:colOff>
      <xdr:row>97</xdr:row>
      <xdr:rowOff>38100</xdr:rowOff>
    </xdr:from>
    <xdr:to>
      <xdr:col>8</xdr:col>
      <xdr:colOff>409575</xdr:colOff>
      <xdr:row>98</xdr:row>
      <xdr:rowOff>28575</xdr:rowOff>
    </xdr:to>
    <xdr:sp macro="" textlink="">
      <xdr:nvSpPr>
        <xdr:cNvPr id="23" name="吹き出し: 角を丸めた四角形 22">
          <a:extLst>
            <a:ext uri="{FF2B5EF4-FFF2-40B4-BE49-F238E27FC236}">
              <a16:creationId xmlns:a16="http://schemas.microsoft.com/office/drawing/2014/main" id="{2554AC41-BC1B-4C4B-A822-51814C1853F7}"/>
            </a:ext>
          </a:extLst>
        </xdr:cNvPr>
        <xdr:cNvSpPr/>
      </xdr:nvSpPr>
      <xdr:spPr>
        <a:xfrm>
          <a:off x="4095749" y="2600325"/>
          <a:ext cx="3267076" cy="238125"/>
        </a:xfrm>
        <a:prstGeom prst="wedgeRoundRectCallout">
          <a:avLst>
            <a:gd name="adj1" fmla="val -50267"/>
            <a:gd name="adj2" fmla="val -1589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100" b="1">
              <a:solidFill>
                <a:schemeClr val="dk1"/>
              </a:solidFill>
            </a:rPr>
            <a:t>この表は，事業区分ごとに別葉</a:t>
          </a:r>
          <a:r>
            <a:rPr kumimoji="1" lang="en-US" altLang="ja-JP" sz="1100" b="1">
              <a:solidFill>
                <a:schemeClr val="dk1"/>
              </a:solidFill>
            </a:rPr>
            <a:t>A4</a:t>
          </a:r>
          <a:r>
            <a:rPr kumimoji="1" lang="ja-JP" altLang="en-US" sz="1100" b="1">
              <a:solidFill>
                <a:schemeClr val="dk1"/>
              </a:solidFill>
            </a:rPr>
            <a:t>で作成ください。</a:t>
          </a:r>
        </a:p>
      </xdr:txBody>
    </xdr:sp>
    <xdr:clientData/>
  </xdr:twoCellAnchor>
  <xdr:twoCellAnchor>
    <xdr:from>
      <xdr:col>5</xdr:col>
      <xdr:colOff>47624</xdr:colOff>
      <xdr:row>136</xdr:row>
      <xdr:rowOff>38100</xdr:rowOff>
    </xdr:from>
    <xdr:to>
      <xdr:col>8</xdr:col>
      <xdr:colOff>409575</xdr:colOff>
      <xdr:row>137</xdr:row>
      <xdr:rowOff>28575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070A87F8-34C3-40EA-ADAC-937E6C3638C6}"/>
            </a:ext>
          </a:extLst>
        </xdr:cNvPr>
        <xdr:cNvSpPr/>
      </xdr:nvSpPr>
      <xdr:spPr>
        <a:xfrm>
          <a:off x="4095749" y="2600325"/>
          <a:ext cx="3267076" cy="238125"/>
        </a:xfrm>
        <a:prstGeom prst="wedgeRoundRectCallout">
          <a:avLst>
            <a:gd name="adj1" fmla="val -50267"/>
            <a:gd name="adj2" fmla="val -1589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100" b="1">
              <a:solidFill>
                <a:schemeClr val="dk1"/>
              </a:solidFill>
            </a:rPr>
            <a:t>この表は，事業区分ごとに別葉</a:t>
          </a:r>
          <a:r>
            <a:rPr kumimoji="1" lang="en-US" altLang="ja-JP" sz="1100" b="1">
              <a:solidFill>
                <a:schemeClr val="dk1"/>
              </a:solidFill>
            </a:rPr>
            <a:t>A4</a:t>
          </a:r>
          <a:r>
            <a:rPr kumimoji="1" lang="ja-JP" altLang="en-US" sz="1100" b="1">
              <a:solidFill>
                <a:schemeClr val="dk1"/>
              </a:solidFill>
            </a:rPr>
            <a:t>で作成ください。</a:t>
          </a:r>
        </a:p>
      </xdr:txBody>
    </xdr:sp>
    <xdr:clientData/>
  </xdr:twoCellAnchor>
  <xdr:twoCellAnchor>
    <xdr:from>
      <xdr:col>5</xdr:col>
      <xdr:colOff>47624</xdr:colOff>
      <xdr:row>175</xdr:row>
      <xdr:rowOff>38100</xdr:rowOff>
    </xdr:from>
    <xdr:to>
      <xdr:col>8</xdr:col>
      <xdr:colOff>409575</xdr:colOff>
      <xdr:row>176</xdr:row>
      <xdr:rowOff>28575</xdr:rowOff>
    </xdr:to>
    <xdr:sp macro="" textlink="">
      <xdr:nvSpPr>
        <xdr:cNvPr id="25" name="吹き出し: 角を丸めた四角形 24">
          <a:extLst>
            <a:ext uri="{FF2B5EF4-FFF2-40B4-BE49-F238E27FC236}">
              <a16:creationId xmlns:a16="http://schemas.microsoft.com/office/drawing/2014/main" id="{06148206-C9C9-4D6B-B064-B55BD9D7541E}"/>
            </a:ext>
          </a:extLst>
        </xdr:cNvPr>
        <xdr:cNvSpPr/>
      </xdr:nvSpPr>
      <xdr:spPr>
        <a:xfrm>
          <a:off x="4095749" y="2600325"/>
          <a:ext cx="3267076" cy="238125"/>
        </a:xfrm>
        <a:prstGeom prst="wedgeRoundRectCallout">
          <a:avLst>
            <a:gd name="adj1" fmla="val -50267"/>
            <a:gd name="adj2" fmla="val -1589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100" b="1">
              <a:solidFill>
                <a:schemeClr val="dk1"/>
              </a:solidFill>
            </a:rPr>
            <a:t>この表は，事業区分ごとに別葉</a:t>
          </a:r>
          <a:r>
            <a:rPr kumimoji="1" lang="en-US" altLang="ja-JP" sz="1100" b="1">
              <a:solidFill>
                <a:schemeClr val="dk1"/>
              </a:solidFill>
            </a:rPr>
            <a:t>A4</a:t>
          </a:r>
          <a:r>
            <a:rPr kumimoji="1" lang="ja-JP" altLang="en-US" sz="1100" b="1">
              <a:solidFill>
                <a:schemeClr val="dk1"/>
              </a:solidFill>
            </a:rPr>
            <a:t>で作成ください。</a:t>
          </a:r>
        </a:p>
      </xdr:txBody>
    </xdr:sp>
    <xdr:clientData/>
  </xdr:twoCellAnchor>
  <xdr:twoCellAnchor>
    <xdr:from>
      <xdr:col>9</xdr:col>
      <xdr:colOff>57150</xdr:colOff>
      <xdr:row>1</xdr:row>
      <xdr:rowOff>114301</xdr:rowOff>
    </xdr:from>
    <xdr:to>
      <xdr:col>15</xdr:col>
      <xdr:colOff>57150</xdr:colOff>
      <xdr:row>8</xdr:row>
      <xdr:rowOff>38101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4B2561F-4DEC-B090-77A9-ED5F72D28254}"/>
            </a:ext>
          </a:extLst>
        </xdr:cNvPr>
        <xdr:cNvSpPr txBox="1"/>
      </xdr:nvSpPr>
      <xdr:spPr>
        <a:xfrm>
          <a:off x="7467600" y="228601"/>
          <a:ext cx="3857625" cy="857250"/>
        </a:xfrm>
        <a:prstGeom prst="rect">
          <a:avLst/>
        </a:prstGeom>
        <a:solidFill>
          <a:schemeClr val="bg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" tIns="10800" rIns="18000" bIns="10800" rtlCol="0" anchor="t"/>
        <a:lstStyle/>
        <a:p>
          <a:pPr algn="l">
            <a:lnSpc>
              <a:spcPts val="1500"/>
            </a:lnSpc>
          </a:pP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C(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品名</a:t>
          </a: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)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、</a:t>
          </a: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D(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個数</a:t>
          </a: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)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、</a:t>
          </a: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E(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単位</a:t>
          </a: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)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、</a:t>
          </a: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F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列</a:t>
          </a: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(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税込単価）を入力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>
            <a:lnSpc>
              <a:spcPts val="1500"/>
            </a:lnSpc>
          </a:pPr>
          <a:r>
            <a:rPr kumimoji="1" lang="ja-JP" altLang="en-US" sz="900">
              <a:solidFill>
                <a:schemeClr val="tx1"/>
              </a:solidFill>
              <a:latin typeface="+mn-ea"/>
              <a:ea typeface="+mn-ea"/>
            </a:rPr>
            <a:t>してください。</a:t>
          </a:r>
          <a:r>
            <a:rPr kumimoji="1" lang="en-US" altLang="ja-JP" sz="900">
              <a:solidFill>
                <a:schemeClr val="tx1"/>
              </a:solidFill>
              <a:latin typeface="+mn-ea"/>
              <a:ea typeface="+mn-ea"/>
            </a:rPr>
            <a:t>G</a:t>
          </a:r>
          <a:r>
            <a:rPr kumimoji="1" lang="ja-JP" altLang="en-US" sz="900">
              <a:solidFill>
                <a:schemeClr val="tx1"/>
              </a:solidFill>
              <a:latin typeface="+mn-ea"/>
              <a:ea typeface="+mn-ea"/>
            </a:rPr>
            <a:t>～</a:t>
          </a:r>
          <a:r>
            <a:rPr kumimoji="1" lang="en-US" altLang="ja-JP" sz="900">
              <a:solidFill>
                <a:schemeClr val="tx1"/>
              </a:solidFill>
              <a:latin typeface="+mn-ea"/>
              <a:ea typeface="+mn-ea"/>
            </a:rPr>
            <a:t>H</a:t>
          </a:r>
          <a:r>
            <a:rPr kumimoji="1" lang="ja-JP" altLang="en-US" sz="900">
              <a:solidFill>
                <a:schemeClr val="tx1"/>
              </a:solidFill>
              <a:latin typeface="+mn-ea"/>
              <a:ea typeface="+mn-ea"/>
            </a:rPr>
            <a:t>列は自動計算です</a:t>
          </a:r>
          <a:r>
            <a:rPr kumimoji="1" lang="en-US" altLang="ja-JP" sz="900">
              <a:solidFill>
                <a:schemeClr val="tx1"/>
              </a:solidFill>
              <a:latin typeface="+mn-ea"/>
              <a:ea typeface="+mn-ea"/>
            </a:rPr>
            <a:t>.</a:t>
          </a:r>
          <a:r>
            <a:rPr kumimoji="1" lang="ja-JP" altLang="en-US" sz="900">
              <a:solidFill>
                <a:schemeClr val="tx1"/>
              </a:solidFill>
              <a:latin typeface="+mn-ea"/>
              <a:ea typeface="+mn-ea"/>
            </a:rPr>
            <a:t>。</a:t>
          </a:r>
          <a:endParaRPr kumimoji="1" lang="en-US" altLang="ja-JP" sz="9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1500"/>
            </a:lnSpc>
          </a:pPr>
          <a:r>
            <a:rPr kumimoji="1" lang="en-US" altLang="ja-JP" sz="900">
              <a:solidFill>
                <a:schemeClr val="tx1"/>
              </a:solidFill>
              <a:latin typeface="+mn-ea"/>
              <a:ea typeface="+mn-ea"/>
            </a:rPr>
            <a:t>H</a:t>
          </a:r>
          <a:r>
            <a:rPr kumimoji="1" lang="ja-JP" altLang="en-US" sz="900">
              <a:solidFill>
                <a:schemeClr val="tx1"/>
              </a:solidFill>
              <a:latin typeface="+mn-ea"/>
              <a:ea typeface="+mn-ea"/>
            </a:rPr>
            <a:t>列の税率は</a:t>
          </a:r>
          <a:r>
            <a:rPr kumimoji="1" lang="en-US" altLang="ja-JP" sz="900">
              <a:solidFill>
                <a:schemeClr val="tx1"/>
              </a:solidFill>
              <a:latin typeface="+mn-ea"/>
              <a:ea typeface="+mn-ea"/>
            </a:rPr>
            <a:t>1.1</a:t>
          </a:r>
          <a:r>
            <a:rPr kumimoji="1" lang="ja-JP" altLang="en-US" sz="900">
              <a:solidFill>
                <a:schemeClr val="tx1"/>
              </a:solidFill>
              <a:latin typeface="+mn-ea"/>
              <a:ea typeface="+mn-ea"/>
            </a:rPr>
            <a:t>で調整しています。</a:t>
          </a:r>
          <a:endParaRPr kumimoji="1" lang="en-US" altLang="ja-JP" sz="9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1500"/>
            </a:lnSpc>
          </a:pPr>
          <a:r>
            <a:rPr kumimoji="1" lang="ja-JP" altLang="en-US" sz="900">
              <a:solidFill>
                <a:schemeClr val="tx1"/>
              </a:solidFill>
              <a:latin typeface="+mn-ea"/>
              <a:ea typeface="+mn-ea"/>
            </a:rPr>
            <a:t>（必要に応じて修正してください。）</a:t>
          </a:r>
        </a:p>
      </xdr:txBody>
    </xdr:sp>
    <xdr:clientData/>
  </xdr:twoCellAnchor>
  <xdr:twoCellAnchor>
    <xdr:from>
      <xdr:col>9</xdr:col>
      <xdr:colOff>85725</xdr:colOff>
      <xdr:row>9</xdr:row>
      <xdr:rowOff>19050</xdr:rowOff>
    </xdr:from>
    <xdr:to>
      <xdr:col>15</xdr:col>
      <xdr:colOff>85725</xdr:colOff>
      <xdr:row>13</xdr:row>
      <xdr:rowOff>104775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7840FE13-4AC9-427D-82DE-77877DBF71C5}"/>
            </a:ext>
          </a:extLst>
        </xdr:cNvPr>
        <xdr:cNvSpPr txBox="1"/>
      </xdr:nvSpPr>
      <xdr:spPr>
        <a:xfrm>
          <a:off x="7496175" y="1181100"/>
          <a:ext cx="3857625" cy="619125"/>
        </a:xfrm>
        <a:prstGeom prst="rect">
          <a:avLst/>
        </a:prstGeom>
        <a:solidFill>
          <a:schemeClr val="bg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" tIns="10800" rIns="18000" bIns="10800" rtlCol="0" anchor="ctr"/>
        <a:lstStyle/>
        <a:p>
          <a:pPr algn="l">
            <a:lnSpc>
              <a:spcPts val="1500"/>
            </a:lnSpc>
          </a:pPr>
          <a:r>
            <a:rPr kumimoji="1" lang="ja-JP" altLang="en-US" sz="1200">
              <a:solidFill>
                <a:schemeClr val="accent1"/>
              </a:solidFill>
              <a:latin typeface="+mn-ea"/>
              <a:ea typeface="+mn-ea"/>
            </a:rPr>
            <a:t>シートの保護をかけています。</a:t>
          </a:r>
          <a:endParaRPr kumimoji="1" lang="en-US" altLang="ja-JP" sz="1200">
            <a:solidFill>
              <a:schemeClr val="accent1"/>
            </a:solidFill>
            <a:latin typeface="+mn-ea"/>
            <a:ea typeface="+mn-ea"/>
          </a:endParaRPr>
        </a:p>
        <a:p>
          <a:pPr algn="l">
            <a:lnSpc>
              <a:spcPts val="1500"/>
            </a:lnSpc>
          </a:pPr>
          <a:r>
            <a:rPr kumimoji="1" lang="ja-JP" altLang="en-US" sz="1200">
              <a:solidFill>
                <a:schemeClr val="accent1"/>
              </a:solidFill>
              <a:latin typeface="+mn-ea"/>
              <a:ea typeface="+mn-ea"/>
            </a:rPr>
            <a:t>必要に応じて「校閲</a:t>
          </a:r>
          <a:r>
            <a:rPr kumimoji="1" lang="en-US" altLang="ja-JP" sz="1200">
              <a:solidFill>
                <a:schemeClr val="accent1"/>
              </a:solidFill>
              <a:latin typeface="+mn-ea"/>
              <a:ea typeface="+mn-ea"/>
            </a:rPr>
            <a:t>-</a:t>
          </a:r>
          <a:r>
            <a:rPr kumimoji="1" lang="ja-JP" altLang="en-US" sz="1200">
              <a:solidFill>
                <a:schemeClr val="accent1"/>
              </a:solidFill>
              <a:latin typeface="+mn-ea"/>
              <a:ea typeface="+mn-ea"/>
            </a:rPr>
            <a:t>シート保護の解除」してください。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</xdr:colOff>
      <xdr:row>19</xdr:row>
      <xdr:rowOff>38100</xdr:rowOff>
    </xdr:from>
    <xdr:to>
      <xdr:col>8</xdr:col>
      <xdr:colOff>409575</xdr:colOff>
      <xdr:row>20</xdr:row>
      <xdr:rowOff>28575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51FB109-2064-4AD3-B547-49EA1A0ECF23}"/>
            </a:ext>
          </a:extLst>
        </xdr:cNvPr>
        <xdr:cNvSpPr/>
      </xdr:nvSpPr>
      <xdr:spPr>
        <a:xfrm>
          <a:off x="4095749" y="2743200"/>
          <a:ext cx="3267076" cy="238125"/>
        </a:xfrm>
        <a:prstGeom prst="wedgeRoundRectCallout">
          <a:avLst>
            <a:gd name="adj1" fmla="val -50267"/>
            <a:gd name="adj2" fmla="val -15897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100" b="1">
              <a:solidFill>
                <a:schemeClr val="dk1"/>
              </a:solidFill>
            </a:rPr>
            <a:t>この表は，事業区分</a:t>
          </a:r>
          <a:r>
            <a:rPr kumimoji="1" lang="ja-JP" altLang="en-US" sz="1100" b="1">
              <a:noFill/>
            </a:rPr>
            <a:t>ごと</a:t>
          </a:r>
          <a:r>
            <a:rPr kumimoji="1" lang="ja-JP" altLang="en-US" sz="1100" b="1">
              <a:solidFill>
                <a:schemeClr val="dk1"/>
              </a:solidFill>
            </a:rPr>
            <a:t>に別葉</a:t>
          </a:r>
          <a:r>
            <a:rPr kumimoji="1" lang="en-US" altLang="ja-JP" sz="1100" b="1">
              <a:solidFill>
                <a:schemeClr val="dk1"/>
              </a:solidFill>
            </a:rPr>
            <a:t>A4</a:t>
          </a:r>
          <a:r>
            <a:rPr kumimoji="1" lang="ja-JP" altLang="en-US" sz="1100" b="1">
              <a:solidFill>
                <a:schemeClr val="dk1"/>
              </a:solidFill>
            </a:rPr>
            <a:t>で作成ください。</a:t>
          </a:r>
        </a:p>
      </xdr:txBody>
    </xdr:sp>
    <xdr:clientData/>
  </xdr:twoCellAnchor>
  <xdr:twoCellAnchor>
    <xdr:from>
      <xdr:col>2</xdr:col>
      <xdr:colOff>19050</xdr:colOff>
      <xdr:row>24</xdr:row>
      <xdr:rowOff>9525</xdr:rowOff>
    </xdr:from>
    <xdr:to>
      <xdr:col>2</xdr:col>
      <xdr:colOff>1762125</xdr:colOff>
      <xdr:row>24</xdr:row>
      <xdr:rowOff>247650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2A404935-37B6-425E-8D42-4BDD30F54329}"/>
            </a:ext>
          </a:extLst>
        </xdr:cNvPr>
        <xdr:cNvSpPr/>
      </xdr:nvSpPr>
      <xdr:spPr>
        <a:xfrm>
          <a:off x="1724025" y="4210050"/>
          <a:ext cx="1743075" cy="238125"/>
        </a:xfrm>
        <a:prstGeom prst="wedgeRoundRectCallout">
          <a:avLst>
            <a:gd name="adj1" fmla="val -49377"/>
            <a:gd name="adj2" fmla="val -7897"/>
            <a:gd name="adj3" fmla="val 16667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900" b="1">
              <a:solidFill>
                <a:srgbClr val="FF0000"/>
              </a:solidFill>
            </a:rPr>
            <a:t>ここに品名を入れてください</a:t>
          </a:r>
          <a:r>
            <a:rPr kumimoji="1" lang="ja-JP" altLang="en-US" sz="900" b="1">
              <a:solidFill>
                <a:schemeClr val="dk1"/>
              </a:solidFill>
            </a:rPr>
            <a:t>。</a:t>
          </a:r>
        </a:p>
      </xdr:txBody>
    </xdr:sp>
    <xdr:clientData/>
  </xdr:twoCellAnchor>
  <xdr:twoCellAnchor>
    <xdr:from>
      <xdr:col>2</xdr:col>
      <xdr:colOff>19050</xdr:colOff>
      <xdr:row>74</xdr:row>
      <xdr:rowOff>9525</xdr:rowOff>
    </xdr:from>
    <xdr:to>
      <xdr:col>2</xdr:col>
      <xdr:colOff>1762125</xdr:colOff>
      <xdr:row>74</xdr:row>
      <xdr:rowOff>247650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D916F96-2AD9-470B-8D31-ABBD04EED246}"/>
            </a:ext>
          </a:extLst>
        </xdr:cNvPr>
        <xdr:cNvSpPr/>
      </xdr:nvSpPr>
      <xdr:spPr>
        <a:xfrm>
          <a:off x="1724025" y="14906625"/>
          <a:ext cx="1743075" cy="238125"/>
        </a:xfrm>
        <a:prstGeom prst="wedgeRoundRectCallout">
          <a:avLst>
            <a:gd name="adj1" fmla="val -49377"/>
            <a:gd name="adj2" fmla="val -7897"/>
            <a:gd name="adj3" fmla="val 16667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900" b="1">
              <a:solidFill>
                <a:srgbClr val="FF0000"/>
              </a:solidFill>
            </a:rPr>
            <a:t>ここに品名を入れてください</a:t>
          </a:r>
          <a:r>
            <a:rPr kumimoji="1" lang="ja-JP" altLang="en-US" sz="900" b="1">
              <a:solidFill>
                <a:schemeClr val="dk1"/>
              </a:solidFill>
            </a:rPr>
            <a:t>。</a:t>
          </a:r>
        </a:p>
      </xdr:txBody>
    </xdr:sp>
    <xdr:clientData/>
  </xdr:twoCellAnchor>
  <xdr:twoCellAnchor>
    <xdr:from>
      <xdr:col>2</xdr:col>
      <xdr:colOff>19050</xdr:colOff>
      <xdr:row>113</xdr:row>
      <xdr:rowOff>9525</xdr:rowOff>
    </xdr:from>
    <xdr:to>
      <xdr:col>2</xdr:col>
      <xdr:colOff>1762125</xdr:colOff>
      <xdr:row>113</xdr:row>
      <xdr:rowOff>247650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36A23DAA-9A87-4ADE-A3D4-1E1733637B22}"/>
            </a:ext>
          </a:extLst>
        </xdr:cNvPr>
        <xdr:cNvSpPr/>
      </xdr:nvSpPr>
      <xdr:spPr>
        <a:xfrm>
          <a:off x="1724025" y="25603200"/>
          <a:ext cx="1743075" cy="238125"/>
        </a:xfrm>
        <a:prstGeom prst="wedgeRoundRectCallout">
          <a:avLst>
            <a:gd name="adj1" fmla="val -49377"/>
            <a:gd name="adj2" fmla="val -7897"/>
            <a:gd name="adj3" fmla="val 16667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900" b="1">
              <a:solidFill>
                <a:srgbClr val="FF0000"/>
              </a:solidFill>
            </a:rPr>
            <a:t>ここに品名を入れてください</a:t>
          </a:r>
          <a:r>
            <a:rPr kumimoji="1" lang="ja-JP" altLang="en-US" sz="900" b="1">
              <a:solidFill>
                <a:schemeClr val="dk1"/>
              </a:solidFill>
            </a:rPr>
            <a:t>。</a:t>
          </a:r>
        </a:p>
      </xdr:txBody>
    </xdr:sp>
    <xdr:clientData/>
  </xdr:twoCellAnchor>
  <xdr:twoCellAnchor>
    <xdr:from>
      <xdr:col>2</xdr:col>
      <xdr:colOff>19050</xdr:colOff>
      <xdr:row>152</xdr:row>
      <xdr:rowOff>9525</xdr:rowOff>
    </xdr:from>
    <xdr:to>
      <xdr:col>2</xdr:col>
      <xdr:colOff>1762125</xdr:colOff>
      <xdr:row>152</xdr:row>
      <xdr:rowOff>247650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6E162B-13CA-49BD-AA01-4FF78EB6F47A}"/>
            </a:ext>
          </a:extLst>
        </xdr:cNvPr>
        <xdr:cNvSpPr/>
      </xdr:nvSpPr>
      <xdr:spPr>
        <a:xfrm>
          <a:off x="1724025" y="36299775"/>
          <a:ext cx="1743075" cy="238125"/>
        </a:xfrm>
        <a:prstGeom prst="wedgeRoundRectCallout">
          <a:avLst>
            <a:gd name="adj1" fmla="val -49377"/>
            <a:gd name="adj2" fmla="val -7897"/>
            <a:gd name="adj3" fmla="val 16667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900" b="1">
              <a:solidFill>
                <a:srgbClr val="FF0000"/>
              </a:solidFill>
            </a:rPr>
            <a:t>ここに品名を入れてください</a:t>
          </a:r>
          <a:r>
            <a:rPr kumimoji="1" lang="ja-JP" altLang="en-US" sz="900" b="1">
              <a:solidFill>
                <a:schemeClr val="dk1"/>
              </a:solidFill>
            </a:rPr>
            <a:t>。</a:t>
          </a:r>
        </a:p>
      </xdr:txBody>
    </xdr:sp>
    <xdr:clientData/>
  </xdr:twoCellAnchor>
  <xdr:twoCellAnchor>
    <xdr:from>
      <xdr:col>2</xdr:col>
      <xdr:colOff>19050</xdr:colOff>
      <xdr:row>191</xdr:row>
      <xdr:rowOff>9525</xdr:rowOff>
    </xdr:from>
    <xdr:to>
      <xdr:col>2</xdr:col>
      <xdr:colOff>1762125</xdr:colOff>
      <xdr:row>191</xdr:row>
      <xdr:rowOff>247650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79CBCAE9-3A52-4FC5-91D0-29F82B9B5E26}"/>
            </a:ext>
          </a:extLst>
        </xdr:cNvPr>
        <xdr:cNvSpPr/>
      </xdr:nvSpPr>
      <xdr:spPr>
        <a:xfrm>
          <a:off x="1724025" y="46996350"/>
          <a:ext cx="1743075" cy="238125"/>
        </a:xfrm>
        <a:prstGeom prst="wedgeRoundRectCallout">
          <a:avLst>
            <a:gd name="adj1" fmla="val -49377"/>
            <a:gd name="adj2" fmla="val -7897"/>
            <a:gd name="adj3" fmla="val 16667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900" b="1">
              <a:solidFill>
                <a:srgbClr val="FF0000"/>
              </a:solidFill>
            </a:rPr>
            <a:t>ここに品名を入れてください</a:t>
          </a:r>
          <a:r>
            <a:rPr kumimoji="1" lang="ja-JP" altLang="en-US" sz="900" b="1">
              <a:solidFill>
                <a:schemeClr val="dk1"/>
              </a:solidFill>
            </a:rPr>
            <a:t>。</a:t>
          </a:r>
        </a:p>
      </xdr:txBody>
    </xdr:sp>
    <xdr:clientData/>
  </xdr:twoCellAnchor>
  <xdr:twoCellAnchor>
    <xdr:from>
      <xdr:col>5</xdr:col>
      <xdr:colOff>47624</xdr:colOff>
      <xdr:row>69</xdr:row>
      <xdr:rowOff>38100</xdr:rowOff>
    </xdr:from>
    <xdr:to>
      <xdr:col>8</xdr:col>
      <xdr:colOff>409575</xdr:colOff>
      <xdr:row>70</xdr:row>
      <xdr:rowOff>28575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610582A5-4C71-472A-979C-01C5AD58ACCF}"/>
            </a:ext>
          </a:extLst>
        </xdr:cNvPr>
        <xdr:cNvSpPr/>
      </xdr:nvSpPr>
      <xdr:spPr>
        <a:xfrm>
          <a:off x="4095749" y="13439775"/>
          <a:ext cx="3267076" cy="238125"/>
        </a:xfrm>
        <a:prstGeom prst="wedgeRoundRectCallout">
          <a:avLst>
            <a:gd name="adj1" fmla="val -50267"/>
            <a:gd name="adj2" fmla="val -1589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100" b="1">
              <a:solidFill>
                <a:schemeClr val="dk1"/>
              </a:solidFill>
            </a:rPr>
            <a:t>この表は，事業区分ごとに別葉</a:t>
          </a:r>
          <a:r>
            <a:rPr kumimoji="1" lang="en-US" altLang="ja-JP" sz="1100" b="1">
              <a:solidFill>
                <a:schemeClr val="dk1"/>
              </a:solidFill>
            </a:rPr>
            <a:t>A4</a:t>
          </a:r>
          <a:r>
            <a:rPr kumimoji="1" lang="ja-JP" altLang="en-US" sz="1100" b="1">
              <a:solidFill>
                <a:schemeClr val="dk1"/>
              </a:solidFill>
            </a:rPr>
            <a:t>で作成ください。</a:t>
          </a:r>
        </a:p>
      </xdr:txBody>
    </xdr:sp>
    <xdr:clientData/>
  </xdr:twoCellAnchor>
  <xdr:twoCellAnchor>
    <xdr:from>
      <xdr:col>5</xdr:col>
      <xdr:colOff>47624</xdr:colOff>
      <xdr:row>108</xdr:row>
      <xdr:rowOff>38100</xdr:rowOff>
    </xdr:from>
    <xdr:to>
      <xdr:col>8</xdr:col>
      <xdr:colOff>409575</xdr:colOff>
      <xdr:row>109</xdr:row>
      <xdr:rowOff>28575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396DA0BD-9C88-4F2A-8FC1-7EA2AE8DE06A}"/>
            </a:ext>
          </a:extLst>
        </xdr:cNvPr>
        <xdr:cNvSpPr/>
      </xdr:nvSpPr>
      <xdr:spPr>
        <a:xfrm>
          <a:off x="4095749" y="24136350"/>
          <a:ext cx="3267076" cy="238125"/>
        </a:xfrm>
        <a:prstGeom prst="wedgeRoundRectCallout">
          <a:avLst>
            <a:gd name="adj1" fmla="val -50267"/>
            <a:gd name="adj2" fmla="val -1589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100" b="1">
              <a:solidFill>
                <a:schemeClr val="dk1"/>
              </a:solidFill>
            </a:rPr>
            <a:t>この表は，事業区分ごとに別葉</a:t>
          </a:r>
          <a:r>
            <a:rPr kumimoji="1" lang="en-US" altLang="ja-JP" sz="1100" b="1">
              <a:solidFill>
                <a:schemeClr val="dk1"/>
              </a:solidFill>
            </a:rPr>
            <a:t>A4</a:t>
          </a:r>
          <a:r>
            <a:rPr kumimoji="1" lang="ja-JP" altLang="en-US" sz="1100" b="1">
              <a:solidFill>
                <a:schemeClr val="dk1"/>
              </a:solidFill>
            </a:rPr>
            <a:t>で作成ください。</a:t>
          </a:r>
        </a:p>
      </xdr:txBody>
    </xdr:sp>
    <xdr:clientData/>
  </xdr:twoCellAnchor>
  <xdr:twoCellAnchor>
    <xdr:from>
      <xdr:col>5</xdr:col>
      <xdr:colOff>47624</xdr:colOff>
      <xdr:row>147</xdr:row>
      <xdr:rowOff>38100</xdr:rowOff>
    </xdr:from>
    <xdr:to>
      <xdr:col>8</xdr:col>
      <xdr:colOff>409575</xdr:colOff>
      <xdr:row>148</xdr:row>
      <xdr:rowOff>28575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71B31C30-E7D6-4BF0-97BE-035C9FACF1DC}"/>
            </a:ext>
          </a:extLst>
        </xdr:cNvPr>
        <xdr:cNvSpPr/>
      </xdr:nvSpPr>
      <xdr:spPr>
        <a:xfrm>
          <a:off x="4095749" y="34832925"/>
          <a:ext cx="3267076" cy="238125"/>
        </a:xfrm>
        <a:prstGeom prst="wedgeRoundRectCallout">
          <a:avLst>
            <a:gd name="adj1" fmla="val -50267"/>
            <a:gd name="adj2" fmla="val -1589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100" b="1">
              <a:solidFill>
                <a:schemeClr val="dk1"/>
              </a:solidFill>
            </a:rPr>
            <a:t>この表は，事業区分ごとに別葉</a:t>
          </a:r>
          <a:r>
            <a:rPr kumimoji="1" lang="en-US" altLang="ja-JP" sz="1100" b="1">
              <a:solidFill>
                <a:schemeClr val="dk1"/>
              </a:solidFill>
            </a:rPr>
            <a:t>A4</a:t>
          </a:r>
          <a:r>
            <a:rPr kumimoji="1" lang="ja-JP" altLang="en-US" sz="1100" b="1">
              <a:solidFill>
                <a:schemeClr val="dk1"/>
              </a:solidFill>
            </a:rPr>
            <a:t>で作成ください。</a:t>
          </a:r>
        </a:p>
      </xdr:txBody>
    </xdr:sp>
    <xdr:clientData/>
  </xdr:twoCellAnchor>
  <xdr:twoCellAnchor>
    <xdr:from>
      <xdr:col>5</xdr:col>
      <xdr:colOff>47624</xdr:colOff>
      <xdr:row>186</xdr:row>
      <xdr:rowOff>38100</xdr:rowOff>
    </xdr:from>
    <xdr:to>
      <xdr:col>8</xdr:col>
      <xdr:colOff>409575</xdr:colOff>
      <xdr:row>187</xdr:row>
      <xdr:rowOff>28575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6CF7FB1D-A664-4002-81E5-88A163EC8D13}"/>
            </a:ext>
          </a:extLst>
        </xdr:cNvPr>
        <xdr:cNvSpPr/>
      </xdr:nvSpPr>
      <xdr:spPr>
        <a:xfrm>
          <a:off x="4095749" y="45529500"/>
          <a:ext cx="3267076" cy="238125"/>
        </a:xfrm>
        <a:prstGeom prst="wedgeRoundRectCallout">
          <a:avLst>
            <a:gd name="adj1" fmla="val -50267"/>
            <a:gd name="adj2" fmla="val -1589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100" b="1">
              <a:solidFill>
                <a:schemeClr val="dk1"/>
              </a:solidFill>
            </a:rPr>
            <a:t>この表は，事業区分ごとに別葉</a:t>
          </a:r>
          <a:r>
            <a:rPr kumimoji="1" lang="en-US" altLang="ja-JP" sz="1100" b="1">
              <a:solidFill>
                <a:schemeClr val="dk1"/>
              </a:solidFill>
            </a:rPr>
            <a:t>A4</a:t>
          </a:r>
          <a:r>
            <a:rPr kumimoji="1" lang="ja-JP" altLang="en-US" sz="1100" b="1">
              <a:solidFill>
                <a:schemeClr val="dk1"/>
              </a:solidFill>
            </a:rPr>
            <a:t>で作成ください。</a:t>
          </a:r>
        </a:p>
      </xdr:txBody>
    </xdr:sp>
    <xdr:clientData/>
  </xdr:twoCellAnchor>
  <xdr:twoCellAnchor>
    <xdr:from>
      <xdr:col>9</xdr:col>
      <xdr:colOff>57150</xdr:colOff>
      <xdr:row>1</xdr:row>
      <xdr:rowOff>114301</xdr:rowOff>
    </xdr:from>
    <xdr:to>
      <xdr:col>15</xdr:col>
      <xdr:colOff>57150</xdr:colOff>
      <xdr:row>8</xdr:row>
      <xdr:rowOff>38101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C42D013-128C-4250-B4AF-6FFA379A398A}"/>
            </a:ext>
          </a:extLst>
        </xdr:cNvPr>
        <xdr:cNvSpPr txBox="1"/>
      </xdr:nvSpPr>
      <xdr:spPr>
        <a:xfrm>
          <a:off x="7467600" y="228601"/>
          <a:ext cx="3857625" cy="857250"/>
        </a:xfrm>
        <a:prstGeom prst="rect">
          <a:avLst/>
        </a:prstGeom>
        <a:solidFill>
          <a:schemeClr val="bg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" tIns="10800" rIns="18000" bIns="10800" rtlCol="0" anchor="t"/>
        <a:lstStyle/>
        <a:p>
          <a:pPr algn="l">
            <a:lnSpc>
              <a:spcPts val="1500"/>
            </a:lnSpc>
          </a:pP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C(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品名</a:t>
          </a: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)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、</a:t>
          </a: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D(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個数</a:t>
          </a: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)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、</a:t>
          </a: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E(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単位</a:t>
          </a: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)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、</a:t>
          </a: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F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列</a:t>
          </a: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(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税込単価）を入力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>
            <a:lnSpc>
              <a:spcPts val="1500"/>
            </a:lnSpc>
          </a:pPr>
          <a:r>
            <a:rPr kumimoji="1" lang="ja-JP" altLang="en-US" sz="900">
              <a:solidFill>
                <a:schemeClr val="tx1"/>
              </a:solidFill>
              <a:latin typeface="+mn-ea"/>
              <a:ea typeface="+mn-ea"/>
            </a:rPr>
            <a:t>してください。</a:t>
          </a:r>
          <a:r>
            <a:rPr kumimoji="1" lang="en-US" altLang="ja-JP" sz="900">
              <a:solidFill>
                <a:schemeClr val="tx1"/>
              </a:solidFill>
              <a:latin typeface="+mn-ea"/>
              <a:ea typeface="+mn-ea"/>
            </a:rPr>
            <a:t>G</a:t>
          </a:r>
          <a:r>
            <a:rPr kumimoji="1" lang="ja-JP" altLang="en-US" sz="900">
              <a:solidFill>
                <a:schemeClr val="tx1"/>
              </a:solidFill>
              <a:latin typeface="+mn-ea"/>
              <a:ea typeface="+mn-ea"/>
            </a:rPr>
            <a:t>～</a:t>
          </a:r>
          <a:r>
            <a:rPr kumimoji="1" lang="en-US" altLang="ja-JP" sz="900">
              <a:solidFill>
                <a:schemeClr val="tx1"/>
              </a:solidFill>
              <a:latin typeface="+mn-ea"/>
              <a:ea typeface="+mn-ea"/>
            </a:rPr>
            <a:t>H</a:t>
          </a:r>
          <a:r>
            <a:rPr kumimoji="1" lang="ja-JP" altLang="en-US" sz="900">
              <a:solidFill>
                <a:schemeClr val="tx1"/>
              </a:solidFill>
              <a:latin typeface="+mn-ea"/>
              <a:ea typeface="+mn-ea"/>
            </a:rPr>
            <a:t>列は自動計算です</a:t>
          </a:r>
          <a:r>
            <a:rPr kumimoji="1" lang="en-US" altLang="ja-JP" sz="900">
              <a:solidFill>
                <a:schemeClr val="tx1"/>
              </a:solidFill>
              <a:latin typeface="+mn-ea"/>
              <a:ea typeface="+mn-ea"/>
            </a:rPr>
            <a:t>.</a:t>
          </a:r>
          <a:r>
            <a:rPr kumimoji="1" lang="ja-JP" altLang="en-US" sz="900">
              <a:solidFill>
                <a:schemeClr val="tx1"/>
              </a:solidFill>
              <a:latin typeface="+mn-ea"/>
              <a:ea typeface="+mn-ea"/>
            </a:rPr>
            <a:t>。</a:t>
          </a:r>
          <a:endParaRPr kumimoji="1" lang="en-US" altLang="ja-JP" sz="9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1500"/>
            </a:lnSpc>
          </a:pPr>
          <a:r>
            <a:rPr kumimoji="1" lang="en-US" altLang="ja-JP" sz="900">
              <a:solidFill>
                <a:schemeClr val="tx1"/>
              </a:solidFill>
              <a:latin typeface="+mn-ea"/>
              <a:ea typeface="+mn-ea"/>
            </a:rPr>
            <a:t>H</a:t>
          </a:r>
          <a:r>
            <a:rPr kumimoji="1" lang="ja-JP" altLang="en-US" sz="900">
              <a:solidFill>
                <a:schemeClr val="tx1"/>
              </a:solidFill>
              <a:latin typeface="+mn-ea"/>
              <a:ea typeface="+mn-ea"/>
            </a:rPr>
            <a:t>列の税率は</a:t>
          </a:r>
          <a:r>
            <a:rPr kumimoji="1" lang="en-US" altLang="ja-JP" sz="900">
              <a:solidFill>
                <a:schemeClr val="tx1"/>
              </a:solidFill>
              <a:latin typeface="+mn-ea"/>
              <a:ea typeface="+mn-ea"/>
            </a:rPr>
            <a:t>1.1</a:t>
          </a:r>
          <a:r>
            <a:rPr kumimoji="1" lang="ja-JP" altLang="en-US" sz="900">
              <a:solidFill>
                <a:schemeClr val="tx1"/>
              </a:solidFill>
              <a:latin typeface="+mn-ea"/>
              <a:ea typeface="+mn-ea"/>
            </a:rPr>
            <a:t>で調整しています。</a:t>
          </a:r>
          <a:endParaRPr kumimoji="1" lang="en-US" altLang="ja-JP" sz="9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1500"/>
            </a:lnSpc>
          </a:pPr>
          <a:r>
            <a:rPr kumimoji="1" lang="ja-JP" altLang="en-US" sz="900">
              <a:solidFill>
                <a:schemeClr val="tx1"/>
              </a:solidFill>
              <a:latin typeface="+mn-ea"/>
              <a:ea typeface="+mn-ea"/>
            </a:rPr>
            <a:t>（必要に応じて修正してください。）</a:t>
          </a:r>
        </a:p>
      </xdr:txBody>
    </xdr:sp>
    <xdr:clientData/>
  </xdr:twoCellAnchor>
  <xdr:twoCellAnchor>
    <xdr:from>
      <xdr:col>9</xdr:col>
      <xdr:colOff>85725</xdr:colOff>
      <xdr:row>9</xdr:row>
      <xdr:rowOff>19050</xdr:rowOff>
    </xdr:from>
    <xdr:to>
      <xdr:col>15</xdr:col>
      <xdr:colOff>85725</xdr:colOff>
      <xdr:row>13</xdr:row>
      <xdr:rowOff>104775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79028EE-2932-4090-96D6-9A1561330AB1}"/>
            </a:ext>
          </a:extLst>
        </xdr:cNvPr>
        <xdr:cNvSpPr txBox="1"/>
      </xdr:nvSpPr>
      <xdr:spPr>
        <a:xfrm>
          <a:off x="7496175" y="1181100"/>
          <a:ext cx="3857625" cy="619125"/>
        </a:xfrm>
        <a:prstGeom prst="rect">
          <a:avLst/>
        </a:prstGeom>
        <a:solidFill>
          <a:schemeClr val="bg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" tIns="10800" rIns="18000" bIns="10800" rtlCol="0" anchor="ctr"/>
        <a:lstStyle/>
        <a:p>
          <a:pPr algn="l">
            <a:lnSpc>
              <a:spcPts val="1500"/>
            </a:lnSpc>
          </a:pPr>
          <a:r>
            <a:rPr kumimoji="1" lang="ja-JP" altLang="en-US" sz="1200">
              <a:solidFill>
                <a:schemeClr val="accent1"/>
              </a:solidFill>
              <a:latin typeface="+mn-ea"/>
              <a:ea typeface="+mn-ea"/>
            </a:rPr>
            <a:t>シートの保護をかけています。</a:t>
          </a:r>
          <a:endParaRPr kumimoji="1" lang="en-US" altLang="ja-JP" sz="1200">
            <a:solidFill>
              <a:schemeClr val="accent1"/>
            </a:solidFill>
            <a:latin typeface="+mn-ea"/>
            <a:ea typeface="+mn-ea"/>
          </a:endParaRPr>
        </a:p>
        <a:p>
          <a:pPr algn="l">
            <a:lnSpc>
              <a:spcPts val="1500"/>
            </a:lnSpc>
          </a:pPr>
          <a:r>
            <a:rPr kumimoji="1" lang="ja-JP" altLang="en-US" sz="1200">
              <a:solidFill>
                <a:schemeClr val="accent1"/>
              </a:solidFill>
              <a:latin typeface="+mn-ea"/>
              <a:ea typeface="+mn-ea"/>
            </a:rPr>
            <a:t>必要に応じて「校閲</a:t>
          </a:r>
          <a:r>
            <a:rPr kumimoji="1" lang="en-US" altLang="ja-JP" sz="1200">
              <a:solidFill>
                <a:schemeClr val="accent1"/>
              </a:solidFill>
              <a:latin typeface="+mn-ea"/>
              <a:ea typeface="+mn-ea"/>
            </a:rPr>
            <a:t>-</a:t>
          </a:r>
          <a:r>
            <a:rPr kumimoji="1" lang="ja-JP" altLang="en-US" sz="1200">
              <a:solidFill>
                <a:schemeClr val="accent1"/>
              </a:solidFill>
              <a:latin typeface="+mn-ea"/>
              <a:ea typeface="+mn-ea"/>
            </a:rPr>
            <a:t>シート保護の解除」してください。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194FD-8D15-441F-8F78-B5ED19D38DC8}">
  <sheetPr>
    <tabColor theme="5" tint="0.79998168889431442"/>
  </sheetPr>
  <dimension ref="A1:Q215"/>
  <sheetViews>
    <sheetView tabSelected="1" view="pageBreakPreview" zoomScaleNormal="100" zoomScaleSheetLayoutView="100" workbookViewId="0">
      <pane xSplit="2" ySplit="22" topLeftCell="C56" activePane="bottomRight" state="frozen"/>
      <selection activeCell="C27" sqref="C27"/>
      <selection pane="topRight" activeCell="C27" sqref="C27"/>
      <selection pane="bottomLeft" activeCell="C27" sqref="C27"/>
      <selection pane="bottomRight" activeCell="C58" sqref="C58:C59"/>
    </sheetView>
    <sheetView tabSelected="1" view="pageBreakPreview" zoomScaleNormal="100" zoomScaleSheetLayoutView="100" workbookViewId="1">
      <pane xSplit="3" ySplit="19" topLeftCell="D59" activePane="bottomRight" state="frozen"/>
      <selection pane="topRight" activeCell="D1" sqref="D1"/>
      <selection pane="bottomLeft" activeCell="A20" sqref="A20"/>
      <selection pane="bottomRight" activeCell="X24" sqref="X24"/>
    </sheetView>
  </sheetViews>
  <sheetFormatPr defaultRowHeight="18.75" x14ac:dyDescent="0.4"/>
  <cols>
    <col min="1" max="1" width="9.25" customWidth="1"/>
    <col min="2" max="2" width="13.125" customWidth="1"/>
    <col min="3" max="3" width="23.875" style="11" customWidth="1"/>
    <col min="4" max="4" width="3.5" customWidth="1"/>
    <col min="5" max="5" width="3.375" customWidth="1"/>
    <col min="6" max="6" width="10.125" customWidth="1"/>
    <col min="7" max="8" width="14" customWidth="1"/>
    <col min="9" max="9" width="6" customWidth="1"/>
    <col min="10" max="10" width="13.625" customWidth="1"/>
    <col min="11" max="12" width="4.375" customWidth="1"/>
    <col min="13" max="13" width="10.25" customWidth="1"/>
    <col min="16" max="16" width="11.875" customWidth="1"/>
    <col min="17" max="17" width="10.5" customWidth="1"/>
    <col min="18" max="18" width="9" customWidth="1"/>
  </cols>
  <sheetData>
    <row r="1" spans="1:13" ht="9" customHeight="1" thickBot="1" x14ac:dyDescent="0.45">
      <c r="A1" s="27"/>
      <c r="B1" s="27"/>
      <c r="C1" s="27"/>
      <c r="D1" s="27"/>
      <c r="E1" s="27"/>
      <c r="F1" s="27"/>
      <c r="G1" s="27"/>
      <c r="H1" s="27"/>
      <c r="I1" s="27"/>
      <c r="J1" s="133"/>
      <c r="K1" s="133"/>
      <c r="L1" s="27"/>
      <c r="M1" s="27"/>
    </row>
    <row r="2" spans="1:13" ht="10.5" customHeight="1" x14ac:dyDescent="0.4">
      <c r="A2" s="229" t="s">
        <v>29</v>
      </c>
      <c r="B2" s="230"/>
      <c r="C2" s="61" t="s">
        <v>26</v>
      </c>
      <c r="D2" s="235" t="s">
        <v>46</v>
      </c>
      <c r="E2" s="235"/>
      <c r="F2" s="235"/>
      <c r="G2" s="59" t="s">
        <v>27</v>
      </c>
      <c r="H2" s="60" t="s">
        <v>28</v>
      </c>
      <c r="I2" s="44"/>
      <c r="J2" s="133"/>
      <c r="K2" s="133"/>
      <c r="L2" s="27"/>
      <c r="M2" s="27"/>
    </row>
    <row r="3" spans="1:13" ht="10.5" customHeight="1" x14ac:dyDescent="0.4">
      <c r="A3" s="190" t="s">
        <v>41</v>
      </c>
      <c r="B3" s="191"/>
      <c r="C3" s="62">
        <f>H58</f>
        <v>0</v>
      </c>
      <c r="D3" s="236">
        <f>H39</f>
        <v>0</v>
      </c>
      <c r="E3" s="236"/>
      <c r="F3" s="236"/>
      <c r="G3" s="57">
        <f>H54</f>
        <v>0</v>
      </c>
      <c r="H3" s="58">
        <f>H56</f>
        <v>0</v>
      </c>
      <c r="I3" s="45"/>
      <c r="J3" s="133"/>
      <c r="K3" s="133"/>
      <c r="L3" s="27"/>
      <c r="M3" s="27"/>
    </row>
    <row r="4" spans="1:13" ht="10.5" customHeight="1" x14ac:dyDescent="0.4">
      <c r="A4" s="192" t="s">
        <v>42</v>
      </c>
      <c r="B4" s="193"/>
      <c r="C4" s="63">
        <f>H97</f>
        <v>0</v>
      </c>
      <c r="D4" s="194">
        <f>H78</f>
        <v>0</v>
      </c>
      <c r="E4" s="194"/>
      <c r="F4" s="194"/>
      <c r="G4" s="55">
        <f>H93</f>
        <v>0</v>
      </c>
      <c r="H4" s="56">
        <f>H95</f>
        <v>0</v>
      </c>
      <c r="I4" s="45"/>
      <c r="J4" s="133"/>
      <c r="K4" s="133"/>
      <c r="L4" s="27"/>
      <c r="M4" s="27"/>
    </row>
    <row r="5" spans="1:13" ht="10.5" customHeight="1" x14ac:dyDescent="0.4">
      <c r="A5" s="192" t="s">
        <v>43</v>
      </c>
      <c r="B5" s="193"/>
      <c r="C5" s="63">
        <f>H136</f>
        <v>0</v>
      </c>
      <c r="D5" s="194">
        <f>H117</f>
        <v>0</v>
      </c>
      <c r="E5" s="194"/>
      <c r="F5" s="194"/>
      <c r="G5" s="55">
        <f>H132</f>
        <v>0</v>
      </c>
      <c r="H5" s="56">
        <f>H134</f>
        <v>0</v>
      </c>
      <c r="I5" s="45"/>
      <c r="J5" s="133"/>
      <c r="K5" s="133"/>
      <c r="L5" s="27"/>
      <c r="M5" s="27"/>
    </row>
    <row r="6" spans="1:13" ht="10.5" customHeight="1" x14ac:dyDescent="0.4">
      <c r="A6" s="192" t="s">
        <v>44</v>
      </c>
      <c r="B6" s="193"/>
      <c r="C6" s="63">
        <f>H175</f>
        <v>0</v>
      </c>
      <c r="D6" s="194">
        <f>H156</f>
        <v>0</v>
      </c>
      <c r="E6" s="194"/>
      <c r="F6" s="194"/>
      <c r="G6" s="55">
        <f>H171</f>
        <v>0</v>
      </c>
      <c r="H6" s="56">
        <f>H173</f>
        <v>0</v>
      </c>
      <c r="I6" s="45"/>
      <c r="J6" s="133"/>
      <c r="K6" s="133"/>
      <c r="L6" s="27"/>
      <c r="M6" s="27"/>
    </row>
    <row r="7" spans="1:13" ht="10.5" customHeight="1" x14ac:dyDescent="0.4">
      <c r="A7" s="220" t="s">
        <v>45</v>
      </c>
      <c r="B7" s="221"/>
      <c r="C7" s="64">
        <f>H214</f>
        <v>0</v>
      </c>
      <c r="D7" s="195">
        <f>H195</f>
        <v>0</v>
      </c>
      <c r="E7" s="195"/>
      <c r="F7" s="195"/>
      <c r="G7" s="65">
        <f>H210</f>
        <v>0</v>
      </c>
      <c r="H7" s="66">
        <f>H212</f>
        <v>0</v>
      </c>
      <c r="I7" s="45"/>
      <c r="J7" s="133"/>
      <c r="K7" s="133"/>
      <c r="L7" s="27"/>
      <c r="M7" s="27"/>
    </row>
    <row r="8" spans="1:13" ht="10.5" customHeight="1" thickBot="1" x14ac:dyDescent="0.45">
      <c r="A8" s="222" t="s">
        <v>47</v>
      </c>
      <c r="B8" s="223"/>
      <c r="C8" s="67">
        <f>SUM(C3:C7)</f>
        <v>0</v>
      </c>
      <c r="D8" s="199">
        <f>SUM(D3:F7)</f>
        <v>0</v>
      </c>
      <c r="E8" s="199"/>
      <c r="F8" s="199"/>
      <c r="G8" s="68">
        <f>SUM(G3:G7)</f>
        <v>0</v>
      </c>
      <c r="H8" s="69">
        <f>SUM(H3:H7)</f>
        <v>0</v>
      </c>
      <c r="I8" s="45"/>
      <c r="J8" s="133"/>
      <c r="K8" s="133"/>
      <c r="L8" s="27"/>
      <c r="M8" s="27"/>
    </row>
    <row r="9" spans="1:13" ht="9" customHeight="1" thickBot="1" x14ac:dyDescent="0.45">
      <c r="A9" s="46"/>
      <c r="B9" s="27"/>
      <c r="C9" s="168"/>
      <c r="D9" s="196"/>
      <c r="E9" s="196"/>
      <c r="F9" s="196"/>
      <c r="G9" s="168"/>
      <c r="H9" s="168"/>
      <c r="I9" s="45"/>
      <c r="J9" s="27"/>
      <c r="K9" s="27"/>
      <c r="L9" s="27"/>
      <c r="M9" s="27"/>
    </row>
    <row r="10" spans="1:13" ht="10.5" customHeight="1" x14ac:dyDescent="0.4">
      <c r="A10" s="224" t="s">
        <v>30</v>
      </c>
      <c r="B10" s="225"/>
      <c r="C10" s="80" t="s">
        <v>26</v>
      </c>
      <c r="D10" s="197" t="s">
        <v>46</v>
      </c>
      <c r="E10" s="197"/>
      <c r="F10" s="197"/>
      <c r="G10" s="74" t="s">
        <v>27</v>
      </c>
      <c r="H10" s="75" t="s">
        <v>28</v>
      </c>
      <c r="I10" s="47"/>
      <c r="J10" s="133"/>
      <c r="K10" s="133"/>
      <c r="L10" s="27"/>
      <c r="M10" s="27"/>
    </row>
    <row r="11" spans="1:13" ht="10.5" customHeight="1" x14ac:dyDescent="0.4">
      <c r="A11" s="226" t="s">
        <v>41</v>
      </c>
      <c r="B11" s="227"/>
      <c r="C11" s="81">
        <f>C3-(D3-D11)-(G3-G11)-(H3-H11)</f>
        <v>0</v>
      </c>
      <c r="D11" s="198">
        <f>IF(($C$3+$C$4+$C$5+$C$6+$C$7)/3&gt;$D$3,$D$3,($C$3+$C$4+$C$5+$C$6+$C$7)/3)</f>
        <v>0</v>
      </c>
      <c r="E11" s="198"/>
      <c r="F11" s="198"/>
      <c r="G11" s="72">
        <f>IF(($C$3+$C$4+$C$5+$C$6+$C$7)/2&gt;$G$3,$G$3,($C$3+$C$4+$C$5+$C$6+$C$7)/2)</f>
        <v>0</v>
      </c>
      <c r="H11" s="73">
        <f>IF(($C$3+$C$4+$C$5+$C$6+$C$7)/2&gt;$H$3,$H$3,($C$3+$C$4+$C$5+$C$6+$C$7)/2)</f>
        <v>0</v>
      </c>
      <c r="I11" s="228" t="s">
        <v>48</v>
      </c>
      <c r="J11" s="133"/>
      <c r="K11" s="133"/>
      <c r="L11" s="27"/>
      <c r="M11" s="27"/>
    </row>
    <row r="12" spans="1:13" ht="10.5" customHeight="1" x14ac:dyDescent="0.4">
      <c r="A12" s="231" t="s">
        <v>42</v>
      </c>
      <c r="B12" s="232"/>
      <c r="C12" s="82">
        <f>C4-(D4-D12)-(G4-G12)-(H4-H12)</f>
        <v>0</v>
      </c>
      <c r="D12" s="201">
        <f>IF(($C$3+$C$4+$C$5+$C$6+$C$7)/3&gt;$D$4,$D$4,($C$3+$C$4+$C$5+$C$6+$C$7)/3)</f>
        <v>0</v>
      </c>
      <c r="E12" s="201"/>
      <c r="F12" s="201"/>
      <c r="G12" s="70">
        <f>IF(($C$3+$C$4+$C$5+$C$6+$C$7)/2&gt;$G$4,$G$4,($C$3+$C$4+$C$5+$C$6+$C$7)/2)</f>
        <v>0</v>
      </c>
      <c r="H12" s="71">
        <f>IF(($C$3+$C$4+$C$5+$C$6+$C$7)/2&gt;$H$4,$H$4,($C$3+$C$4+$C$5+$C$6+$C$7)/2)</f>
        <v>0</v>
      </c>
      <c r="I12" s="228"/>
      <c r="J12" s="133"/>
      <c r="K12" s="133"/>
      <c r="L12" s="27"/>
      <c r="M12" s="27"/>
    </row>
    <row r="13" spans="1:13" ht="10.5" customHeight="1" x14ac:dyDescent="0.4">
      <c r="A13" s="231" t="s">
        <v>43</v>
      </c>
      <c r="B13" s="232"/>
      <c r="C13" s="82">
        <f>C5-(D5-D13)-(G5-G13)-(H5-H13)</f>
        <v>0</v>
      </c>
      <c r="D13" s="201">
        <f>IF(($C$3+$C$4+$C$5+$C$6+$C$7)/3&gt;$D$5,$D$5,($C$3+$C$4+$C$5+$C$6+$C$7)/3)</f>
        <v>0</v>
      </c>
      <c r="E13" s="201"/>
      <c r="F13" s="201"/>
      <c r="G13" s="70">
        <f>IF(($C$3+$C$4+$C$5+$C$6+$C$7)/2&gt;$G$5,$G$5,($C$3+$C$4+$C$5+$C$6+$C$7)/2)</f>
        <v>0</v>
      </c>
      <c r="H13" s="71">
        <f>IF(($C$3+$C$4+$C$5+$C$6+$C$7)/2&gt;$H$5,$H$5,($C$3+$C$4+$C$5+$C$6+$C$7)/2)</f>
        <v>0</v>
      </c>
      <c r="I13" s="228"/>
      <c r="J13" s="133"/>
      <c r="K13" s="133"/>
      <c r="L13" s="27"/>
      <c r="M13" s="27"/>
    </row>
    <row r="14" spans="1:13" ht="10.5" customHeight="1" x14ac:dyDescent="0.4">
      <c r="A14" s="231" t="s">
        <v>44</v>
      </c>
      <c r="B14" s="232"/>
      <c r="C14" s="82">
        <f>C6-(D6-D14)-(G6-G14)-(H6-H14)</f>
        <v>0</v>
      </c>
      <c r="D14" s="201">
        <f>IF(($C$3+$C$4+$C$5+$C$6+$C$7)/3&gt;$D$6,$D$6,($C$3+$C$4+$C$5+$C$6+$C$7)/3)</f>
        <v>0</v>
      </c>
      <c r="E14" s="201"/>
      <c r="F14" s="201"/>
      <c r="G14" s="70">
        <f>IF(($C$3+$C$4+$C$5+$C$6+$C$7)/2&gt;$G$6,$G$6,($C$3+$C$4+$C$5+$C$6+$C$7)/2)</f>
        <v>0</v>
      </c>
      <c r="H14" s="71">
        <f>IF(($C$3+$C$4+$C$5+$C$6+$C$7)/2&gt;$H$6,$H$6,($C$3+$C$4+$C$5+$C$6+$C$7)/2)</f>
        <v>0</v>
      </c>
      <c r="I14" s="228"/>
      <c r="J14" s="133"/>
      <c r="K14" s="133"/>
      <c r="L14" s="27"/>
      <c r="M14" s="27"/>
    </row>
    <row r="15" spans="1:13" ht="10.5" customHeight="1" x14ac:dyDescent="0.4">
      <c r="A15" s="233" t="s">
        <v>45</v>
      </c>
      <c r="B15" s="234"/>
      <c r="C15" s="83">
        <f>C7-(D7-D15)-(G7-G15)-(H7-H15)</f>
        <v>0</v>
      </c>
      <c r="D15" s="237">
        <f>IF(($C$3+$C$4+$C$5+$C$6+$C$7)/3&gt;$D$7,$D$7,($C$3+$C$4+$C$5+$C$6+$C$7)/3)</f>
        <v>0</v>
      </c>
      <c r="E15" s="237"/>
      <c r="F15" s="237"/>
      <c r="G15" s="76">
        <f>IF(($C$3+$C$4+$C$5+$C$6+$C$7)/2&gt;$G$7,$G$7,($C$3+$C$4+$C$5+$C$6+$C$7)/2)</f>
        <v>0</v>
      </c>
      <c r="H15" s="77">
        <f>IF(($C$3+$C$4+$C$5+$C$6+$C$7)/2&gt;$H$7,$H$7,($C$3+$C$4+$C$5+$C$6+$C$7)/2)</f>
        <v>0</v>
      </c>
      <c r="I15" s="228"/>
      <c r="J15" s="133"/>
      <c r="K15" s="133"/>
      <c r="L15" s="27"/>
      <c r="M15" s="27"/>
    </row>
    <row r="16" spans="1:13" ht="10.5" customHeight="1" thickBot="1" x14ac:dyDescent="0.45">
      <c r="A16" s="218" t="s">
        <v>47</v>
      </c>
      <c r="B16" s="219"/>
      <c r="C16" s="84">
        <f>SUM(C11:C15)</f>
        <v>0</v>
      </c>
      <c r="D16" s="187">
        <f>SUM(D11:F15)</f>
        <v>0</v>
      </c>
      <c r="E16" s="187"/>
      <c r="F16" s="187"/>
      <c r="G16" s="78">
        <f>SUM(G11:G15)</f>
        <v>0</v>
      </c>
      <c r="H16" s="79">
        <f>SUM(H11:H15)</f>
        <v>0</v>
      </c>
      <c r="I16" s="48"/>
      <c r="J16" s="133"/>
      <c r="K16" s="133"/>
      <c r="L16" s="27"/>
      <c r="M16" s="27"/>
    </row>
    <row r="17" spans="1:17" ht="9" customHeight="1" thickBot="1" x14ac:dyDescent="0.45">
      <c r="A17" s="49"/>
      <c r="B17" s="27"/>
      <c r="C17" s="169"/>
      <c r="D17" s="186"/>
      <c r="E17" s="186"/>
      <c r="F17" s="186"/>
      <c r="G17" s="170"/>
      <c r="H17" s="170"/>
      <c r="I17" s="45"/>
      <c r="J17" s="133"/>
      <c r="K17" s="133"/>
      <c r="L17" s="27"/>
      <c r="M17" s="27"/>
    </row>
    <row r="18" spans="1:17" ht="19.5" customHeight="1" thickBot="1" x14ac:dyDescent="0.45">
      <c r="A18" s="49"/>
      <c r="B18" s="85" t="s">
        <v>49</v>
      </c>
      <c r="C18" s="171" t="str">
        <f>"= "&amp;"("&amp;TEXT(SUM(C11,C12,C13,C14,C15),"#,##0")&amp;")"&amp;"×2/３"</f>
        <v>= (0)×2/３</v>
      </c>
      <c r="D18" s="200"/>
      <c r="E18" s="200"/>
      <c r="F18" s="200"/>
      <c r="G18" s="172"/>
      <c r="H18" s="173" t="str">
        <f>"計"&amp;IF(ROUNDDOWN(SUM(C11,C12,C13,C14,C15)*2/3,-3)&gt;1500000,TEXT(1500000,"#,##0"),TEXT(ROUNDDOWN(SUM(C11,C12,C13,C14,C15)*2/3,-3),"#,##0")&amp;"円")</f>
        <v>計0円</v>
      </c>
      <c r="I18" s="45"/>
      <c r="J18" s="134"/>
      <c r="K18" s="135"/>
      <c r="M18" s="3"/>
    </row>
    <row r="19" spans="1:17" ht="19.5" thickBot="1" x14ac:dyDescent="0.45">
      <c r="A19" s="50"/>
      <c r="B19" s="51"/>
      <c r="C19" s="174" t="s">
        <v>63</v>
      </c>
      <c r="D19" s="175" t="s">
        <v>64</v>
      </c>
      <c r="E19" s="175" t="s">
        <v>65</v>
      </c>
      <c r="F19" s="174" t="s">
        <v>66</v>
      </c>
      <c r="G19" s="52"/>
      <c r="H19" s="53"/>
      <c r="I19" s="54"/>
      <c r="J19" s="134" t="s">
        <v>51</v>
      </c>
      <c r="K19" s="27"/>
      <c r="L19" s="27"/>
      <c r="M19" s="27"/>
    </row>
    <row r="20" spans="1:17" ht="19.5" customHeight="1" thickBot="1" x14ac:dyDescent="0.45">
      <c r="J20" s="136"/>
      <c r="K20" s="136"/>
    </row>
    <row r="21" spans="1:17" ht="21" customHeight="1" thickBot="1" x14ac:dyDescent="0.45">
      <c r="A21" s="2" t="s">
        <v>7</v>
      </c>
      <c r="J21" s="136"/>
      <c r="K21" s="136"/>
      <c r="M21" s="128"/>
      <c r="N21" s="128"/>
      <c r="O21" s="128"/>
      <c r="P21" s="128"/>
      <c r="Q21" s="128"/>
    </row>
    <row r="22" spans="1:17" ht="24" x14ac:dyDescent="0.4">
      <c r="B22" s="3" t="s">
        <v>11</v>
      </c>
      <c r="C22" s="12"/>
      <c r="D22" s="4"/>
      <c r="E22" s="4"/>
      <c r="F22" s="4"/>
      <c r="J22" s="136"/>
      <c r="K22" s="136"/>
      <c r="M22" s="128"/>
      <c r="N22" s="128"/>
      <c r="O22" s="128"/>
      <c r="P22" s="128"/>
      <c r="Q22" s="128"/>
    </row>
    <row r="23" spans="1:17" ht="22.5" customHeight="1" thickBot="1" x14ac:dyDescent="0.45">
      <c r="A23" s="3"/>
      <c r="B23" s="95" t="s">
        <v>36</v>
      </c>
      <c r="C23" s="94" t="s">
        <v>31</v>
      </c>
      <c r="G23" s="1"/>
      <c r="H23" s="1" t="s">
        <v>6</v>
      </c>
      <c r="J23" s="136"/>
      <c r="K23" s="136"/>
      <c r="M23" s="128"/>
      <c r="N23" s="128"/>
      <c r="O23" s="128"/>
      <c r="P23" s="128"/>
      <c r="Q23" s="128"/>
    </row>
    <row r="24" spans="1:17" ht="30.75" customHeight="1" thickBot="1" x14ac:dyDescent="0.45">
      <c r="A24" s="210" t="s">
        <v>24</v>
      </c>
      <c r="B24" s="212" t="s">
        <v>21</v>
      </c>
      <c r="C24" s="214" t="s">
        <v>50</v>
      </c>
      <c r="D24" s="202" t="s">
        <v>3</v>
      </c>
      <c r="E24" s="203"/>
      <c r="F24" s="216" t="s">
        <v>62</v>
      </c>
      <c r="G24" s="206" t="s">
        <v>4</v>
      </c>
      <c r="H24" s="208" t="s">
        <v>9</v>
      </c>
      <c r="J24" s="136"/>
      <c r="K24" s="136"/>
      <c r="M24" s="128"/>
      <c r="N24" s="128"/>
      <c r="O24" s="128"/>
      <c r="P24" s="128"/>
      <c r="Q24" s="128"/>
    </row>
    <row r="25" spans="1:17" ht="21" customHeight="1" thickBot="1" x14ac:dyDescent="0.45">
      <c r="A25" s="211"/>
      <c r="B25" s="213"/>
      <c r="C25" s="215"/>
      <c r="D25" s="204"/>
      <c r="E25" s="205"/>
      <c r="F25" s="217"/>
      <c r="G25" s="207"/>
      <c r="H25" s="209"/>
      <c r="J25" s="176" t="s">
        <v>51</v>
      </c>
      <c r="K25" s="135"/>
      <c r="M25" s="3"/>
    </row>
    <row r="26" spans="1:17" ht="28.5" customHeight="1" x14ac:dyDescent="0.4">
      <c r="A26" s="96" t="s">
        <v>25</v>
      </c>
      <c r="B26" s="97" t="s">
        <v>8</v>
      </c>
      <c r="C26" s="30"/>
      <c r="D26" s="39" t="str">
        <f>IF(F26&gt;0,1,"")</f>
        <v/>
      </c>
      <c r="E26" s="93" t="str">
        <f t="shared" ref="E26:E29" si="0">IF(D26&lt;&gt;"","式","")</f>
        <v/>
      </c>
      <c r="F26" s="122"/>
      <c r="G26" s="13">
        <f>IFERROR(F26*D26,0)</f>
        <v>0</v>
      </c>
      <c r="H26" s="14">
        <f>ROUNDDOWN(G26/1.1,0)</f>
        <v>0</v>
      </c>
      <c r="J26" s="177"/>
      <c r="K26" s="136"/>
      <c r="L26" s="129"/>
      <c r="M26" s="130"/>
    </row>
    <row r="27" spans="1:17" ht="27" customHeight="1" x14ac:dyDescent="0.4">
      <c r="A27" s="98"/>
      <c r="B27" s="99" t="s">
        <v>20</v>
      </c>
      <c r="C27" s="31"/>
      <c r="D27" s="39" t="str">
        <f>IF(F27&gt;0,1,"")</f>
        <v/>
      </c>
      <c r="E27" s="90" t="str">
        <f t="shared" si="0"/>
        <v/>
      </c>
      <c r="F27" s="122"/>
      <c r="G27" s="15">
        <f>IFERROR(F27*D27,0)</f>
        <v>0</v>
      </c>
      <c r="H27" s="16">
        <f t="shared" ref="H27:H29" si="1">ROUNDDOWN(G27/1.1,0)</f>
        <v>0</v>
      </c>
      <c r="J27" s="178"/>
      <c r="K27" s="136"/>
      <c r="L27" s="129"/>
      <c r="M27" s="130"/>
    </row>
    <row r="28" spans="1:17" ht="20.100000000000001" customHeight="1" x14ac:dyDescent="0.4">
      <c r="A28" s="98"/>
      <c r="B28" s="100" t="s">
        <v>5</v>
      </c>
      <c r="C28" s="30"/>
      <c r="D28" s="40" t="str">
        <f>IF(F28&gt;0,1,"")</f>
        <v/>
      </c>
      <c r="E28" s="89" t="str">
        <f t="shared" si="0"/>
        <v/>
      </c>
      <c r="F28" s="123"/>
      <c r="G28" s="13">
        <f>IFERROR(F28*D28,0)</f>
        <v>0</v>
      </c>
      <c r="H28" s="14">
        <f t="shared" si="1"/>
        <v>0</v>
      </c>
      <c r="I28" s="5"/>
      <c r="J28" s="178"/>
      <c r="K28" s="138"/>
      <c r="L28" s="129"/>
      <c r="M28" s="130"/>
    </row>
    <row r="29" spans="1:17" ht="21" customHeight="1" thickBot="1" x14ac:dyDescent="0.45">
      <c r="A29" s="98"/>
      <c r="B29" s="101"/>
      <c r="C29" s="32"/>
      <c r="D29" s="41" t="str">
        <f>IF(F29&gt;0,1,"")</f>
        <v/>
      </c>
      <c r="E29" s="92" t="str">
        <f t="shared" si="0"/>
        <v/>
      </c>
      <c r="F29" s="123"/>
      <c r="G29" s="8">
        <f>IFERROR(F29*D29,0)</f>
        <v>0</v>
      </c>
      <c r="H29" s="9">
        <f t="shared" si="1"/>
        <v>0</v>
      </c>
      <c r="I29" s="5"/>
      <c r="J29" s="178"/>
      <c r="K29" s="138"/>
      <c r="L29" s="129"/>
      <c r="M29" s="130"/>
    </row>
    <row r="30" spans="1:17" ht="24.95" customHeight="1" thickBot="1" x14ac:dyDescent="0.45">
      <c r="A30" s="98"/>
      <c r="B30" s="102"/>
      <c r="C30" s="114" t="s">
        <v>10</v>
      </c>
      <c r="D30" s="115"/>
      <c r="E30" s="116"/>
      <c r="F30" s="24"/>
      <c r="G30" s="17">
        <f>SUBTOTAL(9,G28:G29)</f>
        <v>0</v>
      </c>
      <c r="H30" s="17">
        <f>SUBTOTAL(9,H28:H29)</f>
        <v>0</v>
      </c>
      <c r="J30" s="178"/>
      <c r="K30" s="136"/>
      <c r="M30" s="3"/>
    </row>
    <row r="31" spans="1:17" ht="20.100000000000001" customHeight="1" x14ac:dyDescent="0.4">
      <c r="A31" s="98"/>
      <c r="B31" s="103" t="s">
        <v>0</v>
      </c>
      <c r="C31" s="127"/>
      <c r="D31" s="42"/>
      <c r="E31" s="91" t="str">
        <f t="shared" ref="E31:E34" si="2">IF(D31&lt;&gt;"","式","")</f>
        <v/>
      </c>
      <c r="F31" s="124"/>
      <c r="G31" s="28">
        <f t="shared" ref="G31:G34" si="3">IFERROR(F31*D31,0)</f>
        <v>0</v>
      </c>
      <c r="H31" s="29">
        <f>IF(AND(F31&gt;0,F31&lt;1000),"     対象外",ROUNDDOWN(G31/1.1,0))</f>
        <v>0</v>
      </c>
      <c r="I31" s="5"/>
      <c r="J31" s="179"/>
      <c r="K31" s="138"/>
      <c r="L31" s="129"/>
      <c r="M31" s="130"/>
    </row>
    <row r="32" spans="1:17" ht="21" customHeight="1" x14ac:dyDescent="0.4">
      <c r="A32" s="98"/>
      <c r="B32" s="101"/>
      <c r="C32" s="32"/>
      <c r="D32" s="41" t="str">
        <f>IF(F32&gt;0,1,"")</f>
        <v/>
      </c>
      <c r="E32" s="92" t="str">
        <f t="shared" ref="E32" si="4">IF(D32&lt;&gt;"","式","")</f>
        <v/>
      </c>
      <c r="F32" s="123"/>
      <c r="G32" s="8">
        <f t="shared" ref="G32" si="5">IFERROR(F32*D32,0)</f>
        <v>0</v>
      </c>
      <c r="H32" s="9">
        <f t="shared" ref="H32:H34" si="6">IF(AND(F32&gt;0,F32&lt;1000),"     対象外",ROUNDDOWN(G32/1.1,0))</f>
        <v>0</v>
      </c>
      <c r="I32" s="5"/>
      <c r="J32" s="179"/>
      <c r="K32" s="138"/>
      <c r="L32" s="129"/>
      <c r="M32" s="130"/>
    </row>
    <row r="33" spans="1:13" ht="21" customHeight="1" x14ac:dyDescent="0.4">
      <c r="A33" s="98"/>
      <c r="B33" s="101"/>
      <c r="C33" s="32"/>
      <c r="D33" s="41" t="str">
        <f>IF(F33&gt;0,1,"")</f>
        <v/>
      </c>
      <c r="E33" s="92" t="str">
        <f t="shared" ref="E33" si="7">IF(D33&lt;&gt;"","式","")</f>
        <v/>
      </c>
      <c r="F33" s="123"/>
      <c r="G33" s="8">
        <f t="shared" ref="G33" si="8">IFERROR(F33*D33,0)</f>
        <v>0</v>
      </c>
      <c r="H33" s="9">
        <f t="shared" si="6"/>
        <v>0</v>
      </c>
      <c r="I33" s="5"/>
      <c r="J33" s="179"/>
      <c r="K33" s="138"/>
      <c r="L33" s="129"/>
      <c r="M33" s="130"/>
    </row>
    <row r="34" spans="1:13" ht="21" customHeight="1" thickBot="1" x14ac:dyDescent="0.45">
      <c r="A34" s="98"/>
      <c r="B34" s="101"/>
      <c r="C34" s="32"/>
      <c r="D34" s="41" t="str">
        <f>IF(F34&gt;0,1,"")</f>
        <v/>
      </c>
      <c r="E34" s="92" t="str">
        <f t="shared" si="2"/>
        <v/>
      </c>
      <c r="F34" s="123"/>
      <c r="G34" s="8">
        <f t="shared" si="3"/>
        <v>0</v>
      </c>
      <c r="H34" s="9">
        <f t="shared" si="6"/>
        <v>0</v>
      </c>
      <c r="I34" s="5"/>
      <c r="J34" s="179"/>
      <c r="K34" s="138"/>
      <c r="L34" s="129"/>
      <c r="M34" s="130"/>
    </row>
    <row r="35" spans="1:13" ht="20.100000000000001" customHeight="1" thickBot="1" x14ac:dyDescent="0.45">
      <c r="A35" s="98"/>
      <c r="B35" s="104"/>
      <c r="C35" s="114" t="s">
        <v>10</v>
      </c>
      <c r="D35" s="117"/>
      <c r="E35" s="118"/>
      <c r="F35" s="23"/>
      <c r="G35" s="18">
        <f>SUBTOTAL(9,G31:G34)</f>
        <v>0</v>
      </c>
      <c r="H35" s="18">
        <f>SUBTOTAL(9,H31:H34)</f>
        <v>0</v>
      </c>
      <c r="I35" s="5"/>
      <c r="J35" s="179"/>
      <c r="K35" s="138"/>
      <c r="M35" s="3"/>
    </row>
    <row r="36" spans="1:13" ht="20.100000000000001" customHeight="1" x14ac:dyDescent="0.4">
      <c r="A36" s="98"/>
      <c r="B36" s="105" t="s">
        <v>12</v>
      </c>
      <c r="C36" s="32"/>
      <c r="D36" s="40" t="str">
        <f>IF(F36&gt;0,1,"")</f>
        <v/>
      </c>
      <c r="E36" s="89" t="str">
        <f t="shared" ref="E36:E37" si="9">IF(D36&lt;&gt;"","式","")</f>
        <v/>
      </c>
      <c r="F36" s="123"/>
      <c r="G36" s="8">
        <f t="shared" ref="G36:G37" si="10">IFERROR(F36*D36,0)</f>
        <v>0</v>
      </c>
      <c r="H36" s="9">
        <f t="shared" ref="H36:H37" si="11">ROUNDDOWN(G36/1.1,0)</f>
        <v>0</v>
      </c>
      <c r="J36" s="180"/>
      <c r="K36" s="136"/>
      <c r="L36" s="129"/>
      <c r="M36" s="130"/>
    </row>
    <row r="37" spans="1:13" ht="20.100000000000001" customHeight="1" thickBot="1" x14ac:dyDescent="0.45">
      <c r="A37" s="98"/>
      <c r="B37" s="101"/>
      <c r="C37" s="32"/>
      <c r="D37" s="40" t="str">
        <f>IF(F37&gt;0,1,"")</f>
        <v/>
      </c>
      <c r="E37" s="89" t="str">
        <f t="shared" si="9"/>
        <v/>
      </c>
      <c r="F37" s="123"/>
      <c r="G37" s="8">
        <f t="shared" si="10"/>
        <v>0</v>
      </c>
      <c r="H37" s="9">
        <f t="shared" si="11"/>
        <v>0</v>
      </c>
      <c r="I37" s="6"/>
      <c r="J37" s="181"/>
      <c r="K37" s="139"/>
      <c r="L37" s="129"/>
      <c r="M37" s="130"/>
    </row>
    <row r="38" spans="1:13" ht="20.100000000000001" customHeight="1" thickBot="1" x14ac:dyDescent="0.45">
      <c r="A38" s="98"/>
      <c r="B38" s="104"/>
      <c r="C38" s="114" t="s">
        <v>10</v>
      </c>
      <c r="D38" s="117"/>
      <c r="E38" s="118"/>
      <c r="F38" s="23"/>
      <c r="G38" s="18">
        <f>SUBTOTAL(9,G36:G37)</f>
        <v>0</v>
      </c>
      <c r="H38" s="18">
        <f>SUBTOTAL(9,H36:H37)</f>
        <v>0</v>
      </c>
      <c r="I38" s="5"/>
      <c r="J38" s="179"/>
      <c r="K38" s="138"/>
      <c r="M38" s="3"/>
    </row>
    <row r="39" spans="1:13" ht="21.75" customHeight="1" x14ac:dyDescent="0.4">
      <c r="A39" s="98"/>
      <c r="B39" s="106" t="s">
        <v>13</v>
      </c>
      <c r="C39" s="34"/>
      <c r="D39" s="42" t="str">
        <f>IF(F39&gt;0,1,"")</f>
        <v/>
      </c>
      <c r="E39" s="91" t="str">
        <f t="shared" ref="E39:E41" si="12">IF(D39&lt;&gt;"","式","")</f>
        <v/>
      </c>
      <c r="F39" s="125"/>
      <c r="G39" s="8">
        <f t="shared" ref="G39:G41" si="13">IFERROR(F39*D39,0)</f>
        <v>0</v>
      </c>
      <c r="H39" s="9">
        <f t="shared" ref="H39:H41" si="14">ROUNDDOWN(G39/1.1,0)</f>
        <v>0</v>
      </c>
      <c r="I39" s="5"/>
      <c r="J39" s="179"/>
      <c r="K39" s="138"/>
      <c r="L39" s="129"/>
      <c r="M39" s="130"/>
    </row>
    <row r="40" spans="1:13" ht="19.5" customHeight="1" x14ac:dyDescent="0.4">
      <c r="A40" s="98"/>
      <c r="B40" s="105" t="s">
        <v>14</v>
      </c>
      <c r="C40" s="35"/>
      <c r="D40" s="43" t="str">
        <f>IF(F40&gt;0,1,"")</f>
        <v/>
      </c>
      <c r="E40" s="90" t="str">
        <f t="shared" si="12"/>
        <v/>
      </c>
      <c r="F40" s="123"/>
      <c r="G40" s="8">
        <f t="shared" si="13"/>
        <v>0</v>
      </c>
      <c r="H40" s="9">
        <f t="shared" si="14"/>
        <v>0</v>
      </c>
      <c r="I40" s="5"/>
      <c r="J40" s="179"/>
      <c r="K40" s="138"/>
      <c r="L40" s="129"/>
      <c r="M40" s="130"/>
    </row>
    <row r="41" spans="1:13" ht="20.100000000000001" customHeight="1" thickBot="1" x14ac:dyDescent="0.45">
      <c r="A41" s="98"/>
      <c r="B41" s="107"/>
      <c r="C41" s="32"/>
      <c r="D41" s="43" t="str">
        <f>IF(F41&gt;0,1,"")</f>
        <v/>
      </c>
      <c r="E41" s="90" t="str">
        <f t="shared" si="12"/>
        <v/>
      </c>
      <c r="F41" s="123"/>
      <c r="G41" s="8">
        <f t="shared" si="13"/>
        <v>0</v>
      </c>
      <c r="H41" s="8">
        <f t="shared" si="14"/>
        <v>0</v>
      </c>
      <c r="I41" s="7"/>
      <c r="J41" s="182"/>
      <c r="K41" s="140"/>
      <c r="L41" s="129"/>
      <c r="M41" s="130"/>
    </row>
    <row r="42" spans="1:13" ht="20.100000000000001" customHeight="1" thickBot="1" x14ac:dyDescent="0.45">
      <c r="A42" s="98"/>
      <c r="B42" s="101"/>
      <c r="C42" s="114" t="s">
        <v>10</v>
      </c>
      <c r="D42" s="117"/>
      <c r="E42" s="118"/>
      <c r="F42" s="23"/>
      <c r="G42" s="18">
        <f>SUBTOTAL(9,G40:G41)</f>
        <v>0</v>
      </c>
      <c r="H42" s="18">
        <f>SUBTOTAL(9,H40:H41)</f>
        <v>0</v>
      </c>
      <c r="I42" s="7"/>
      <c r="J42" s="182"/>
      <c r="K42" s="140"/>
      <c r="L42" s="131"/>
      <c r="M42" s="3"/>
    </row>
    <row r="43" spans="1:13" ht="20.100000000000001" customHeight="1" x14ac:dyDescent="0.4">
      <c r="A43" s="98"/>
      <c r="B43" s="105" t="s">
        <v>15</v>
      </c>
      <c r="C43" s="35"/>
      <c r="D43" s="40" t="str">
        <f>IF(F43&gt;0,1,"")</f>
        <v/>
      </c>
      <c r="E43" s="89" t="str">
        <f t="shared" ref="E43:E45" si="15">IF(D43&lt;&gt;"","式","")</f>
        <v/>
      </c>
      <c r="F43" s="123"/>
      <c r="G43" s="8">
        <f t="shared" ref="G43:G44" si="16">IFERROR(F43*D43,0)</f>
        <v>0</v>
      </c>
      <c r="H43" s="9">
        <f t="shared" ref="H43:H45" si="17">ROUNDDOWN(G43/1.1,0)</f>
        <v>0</v>
      </c>
      <c r="I43" s="5"/>
      <c r="J43" s="179"/>
      <c r="K43" s="138"/>
      <c r="L43" s="129"/>
      <c r="M43" s="130"/>
    </row>
    <row r="44" spans="1:13" ht="20.100000000000001" customHeight="1" x14ac:dyDescent="0.4">
      <c r="A44" s="98"/>
      <c r="B44" s="108"/>
      <c r="C44" s="35"/>
      <c r="D44" s="41" t="str">
        <f>IF(F44&gt;0,1,"")</f>
        <v/>
      </c>
      <c r="E44" s="90" t="str">
        <f t="shared" ref="E44" si="18">IF(D44&lt;&gt;"","式","")</f>
        <v/>
      </c>
      <c r="F44" s="123"/>
      <c r="G44" s="8">
        <f t="shared" si="16"/>
        <v>0</v>
      </c>
      <c r="H44" s="9">
        <f t="shared" si="17"/>
        <v>0</v>
      </c>
      <c r="I44" s="5"/>
      <c r="J44" s="179"/>
      <c r="K44" s="138"/>
      <c r="L44" s="129"/>
      <c r="M44" s="130"/>
    </row>
    <row r="45" spans="1:13" ht="20.100000000000001" customHeight="1" thickBot="1" x14ac:dyDescent="0.45">
      <c r="A45" s="98"/>
      <c r="B45" s="108"/>
      <c r="C45" s="35"/>
      <c r="D45" s="41" t="str">
        <f>IF(F45&gt;0,1,"")</f>
        <v/>
      </c>
      <c r="E45" s="90" t="str">
        <f t="shared" si="15"/>
        <v/>
      </c>
      <c r="F45" s="123"/>
      <c r="G45" s="8">
        <f t="shared" ref="G45" si="19">IFERROR(F45*D45,0)</f>
        <v>0</v>
      </c>
      <c r="H45" s="9">
        <f t="shared" si="17"/>
        <v>0</v>
      </c>
      <c r="I45" s="5"/>
      <c r="J45" s="179"/>
      <c r="K45" s="138"/>
      <c r="L45" s="129"/>
      <c r="M45" s="130"/>
    </row>
    <row r="46" spans="1:13" ht="20.100000000000001" customHeight="1" thickBot="1" x14ac:dyDescent="0.45">
      <c r="A46" s="98"/>
      <c r="B46" s="104"/>
      <c r="C46" s="114" t="s">
        <v>10</v>
      </c>
      <c r="D46" s="117"/>
      <c r="E46" s="118"/>
      <c r="F46" s="23"/>
      <c r="G46" s="18">
        <f>SUBTOTAL(9,G43:G45)</f>
        <v>0</v>
      </c>
      <c r="H46" s="18">
        <f>SUBTOTAL(9,H43:H45)</f>
        <v>0</v>
      </c>
      <c r="I46" s="5"/>
      <c r="J46" s="179"/>
      <c r="K46" s="138"/>
      <c r="M46" s="3"/>
    </row>
    <row r="47" spans="1:13" ht="20.100000000000001" customHeight="1" x14ac:dyDescent="0.4">
      <c r="A47" s="98"/>
      <c r="B47" s="105" t="s">
        <v>16</v>
      </c>
      <c r="C47" s="32"/>
      <c r="D47" s="40" t="str">
        <f>IF(F47&gt;0,1,"")</f>
        <v/>
      </c>
      <c r="E47" s="89" t="str">
        <f>IF(D47&lt;&gt;"","式","")</f>
        <v/>
      </c>
      <c r="F47" s="123"/>
      <c r="G47" s="8">
        <f t="shared" ref="G47:G49" si="20">IFERROR(F47*D47,0)</f>
        <v>0</v>
      </c>
      <c r="H47" s="9">
        <f t="shared" ref="H47:H49" si="21">ROUNDDOWN(G47/1.1,0)</f>
        <v>0</v>
      </c>
      <c r="J47" s="180"/>
      <c r="K47" s="136"/>
      <c r="L47" s="129"/>
      <c r="M47" s="130"/>
    </row>
    <row r="48" spans="1:13" ht="20.100000000000001" customHeight="1" x14ac:dyDescent="0.4">
      <c r="A48" s="98"/>
      <c r="B48" s="108"/>
      <c r="C48" s="32"/>
      <c r="D48" s="40" t="str">
        <f>IF(F48&gt;0,1,"")</f>
        <v/>
      </c>
      <c r="E48" s="89" t="str">
        <f>IF(D48&lt;&gt;"","式","")</f>
        <v/>
      </c>
      <c r="F48" s="123"/>
      <c r="G48" s="8">
        <f t="shared" ref="G48" si="22">IFERROR(F48*D48,0)</f>
        <v>0</v>
      </c>
      <c r="H48" s="9">
        <f t="shared" si="21"/>
        <v>0</v>
      </c>
      <c r="J48" s="180"/>
      <c r="K48" s="136"/>
      <c r="L48" s="129"/>
      <c r="M48" s="130"/>
    </row>
    <row r="49" spans="1:17" ht="20.100000000000001" customHeight="1" thickBot="1" x14ac:dyDescent="0.45">
      <c r="A49" s="98"/>
      <c r="B49" s="108"/>
      <c r="C49" s="32"/>
      <c r="D49" s="40" t="str">
        <f>IF(F49&gt;0,1,"")</f>
        <v/>
      </c>
      <c r="E49" s="89" t="str">
        <f>IF(D49&lt;&gt;"","式","")</f>
        <v/>
      </c>
      <c r="F49" s="123"/>
      <c r="G49" s="8">
        <f t="shared" si="20"/>
        <v>0</v>
      </c>
      <c r="H49" s="9">
        <f t="shared" si="21"/>
        <v>0</v>
      </c>
      <c r="J49" s="180"/>
      <c r="K49" s="136"/>
      <c r="L49" s="129"/>
      <c r="M49" s="130"/>
    </row>
    <row r="50" spans="1:17" ht="20.100000000000001" customHeight="1" thickBot="1" x14ac:dyDescent="0.45">
      <c r="A50" s="98"/>
      <c r="B50" s="104"/>
      <c r="C50" s="114" t="s">
        <v>10</v>
      </c>
      <c r="D50" s="117"/>
      <c r="E50" s="118"/>
      <c r="F50" s="23"/>
      <c r="G50" s="18">
        <f>SUBTOTAL(9,G47:G49)</f>
        <v>0</v>
      </c>
      <c r="H50" s="18">
        <f>SUBTOTAL(9,H47:H49)</f>
        <v>0</v>
      </c>
      <c r="I50" s="5"/>
      <c r="J50" s="179"/>
      <c r="K50" s="138"/>
      <c r="M50" s="3"/>
    </row>
    <row r="51" spans="1:17" ht="20.100000000000001" customHeight="1" x14ac:dyDescent="0.4">
      <c r="A51" s="98"/>
      <c r="B51" s="109" t="s">
        <v>17</v>
      </c>
      <c r="C51" s="32"/>
      <c r="D51" s="40" t="str">
        <f>IF(F51&gt;0,1,"")</f>
        <v/>
      </c>
      <c r="E51" s="89" t="str">
        <f>IF(D51&lt;&gt;"","式","")</f>
        <v/>
      </c>
      <c r="F51" s="123"/>
      <c r="G51" s="8">
        <f t="shared" ref="G51:G53" si="23">IFERROR(F51*D51,0)</f>
        <v>0</v>
      </c>
      <c r="H51" s="9">
        <f t="shared" ref="H51:H53" si="24">ROUNDDOWN(G51/1.1,0)</f>
        <v>0</v>
      </c>
      <c r="I51" s="5"/>
      <c r="J51" s="179"/>
      <c r="K51" s="138"/>
      <c r="L51" s="129"/>
      <c r="M51" s="130"/>
    </row>
    <row r="52" spans="1:17" ht="20.100000000000001" customHeight="1" x14ac:dyDescent="0.4">
      <c r="A52" s="98"/>
      <c r="B52" s="108"/>
      <c r="C52" s="32"/>
      <c r="D52" s="40" t="str">
        <f>IF(F52&gt;0,1,"")</f>
        <v/>
      </c>
      <c r="E52" s="89" t="str">
        <f>IF(D52&lt;&gt;"","式","")</f>
        <v/>
      </c>
      <c r="F52" s="123"/>
      <c r="G52" s="8">
        <f t="shared" ref="G52" si="25">IFERROR(F52*D52,0)</f>
        <v>0</v>
      </c>
      <c r="H52" s="9">
        <f t="shared" si="24"/>
        <v>0</v>
      </c>
      <c r="J52" s="180"/>
      <c r="K52" s="136"/>
      <c r="L52" s="129"/>
      <c r="M52" s="130"/>
    </row>
    <row r="53" spans="1:17" ht="20.100000000000001" customHeight="1" thickBot="1" x14ac:dyDescent="0.45">
      <c r="A53" s="98"/>
      <c r="B53" s="108"/>
      <c r="C53" s="32"/>
      <c r="D53" s="40" t="str">
        <f>IF(F53&gt;0,1,"")</f>
        <v/>
      </c>
      <c r="E53" s="89" t="str">
        <f>IF(D53&lt;&gt;"","式","")</f>
        <v/>
      </c>
      <c r="F53" s="123"/>
      <c r="G53" s="8">
        <f t="shared" si="23"/>
        <v>0</v>
      </c>
      <c r="H53" s="9">
        <f t="shared" si="24"/>
        <v>0</v>
      </c>
      <c r="J53" s="180"/>
      <c r="K53" s="136"/>
      <c r="L53" s="129"/>
      <c r="M53" s="130"/>
    </row>
    <row r="54" spans="1:17" ht="20.100000000000001" customHeight="1" thickBot="1" x14ac:dyDescent="0.45">
      <c r="A54" s="98"/>
      <c r="B54" s="104"/>
      <c r="C54" s="114" t="s">
        <v>10</v>
      </c>
      <c r="D54" s="117"/>
      <c r="E54" s="118"/>
      <c r="F54" s="23"/>
      <c r="G54" s="18">
        <f>SUBTOTAL(9,G51:G53)</f>
        <v>0</v>
      </c>
      <c r="H54" s="18">
        <f>SUBTOTAL(9,H51:H53)</f>
        <v>0</v>
      </c>
      <c r="I54" s="5"/>
      <c r="J54" s="179"/>
      <c r="K54" s="138"/>
      <c r="M54" s="3"/>
    </row>
    <row r="55" spans="1:17" ht="28.5" customHeight="1" thickBot="1" x14ac:dyDescent="0.45">
      <c r="A55" s="110"/>
      <c r="B55" s="111" t="s">
        <v>1</v>
      </c>
      <c r="C55" s="119"/>
      <c r="D55" s="120"/>
      <c r="E55" s="121"/>
      <c r="F55" s="25"/>
      <c r="G55" s="20">
        <f>SUBTOTAL(9,G24:G54)</f>
        <v>0</v>
      </c>
      <c r="H55" s="20">
        <f>SUBTOTAL(9,H24:H54)</f>
        <v>0</v>
      </c>
      <c r="J55" s="180"/>
      <c r="K55" s="136"/>
      <c r="M55" s="3"/>
    </row>
    <row r="56" spans="1:17" ht="24" customHeight="1" thickBot="1" x14ac:dyDescent="0.45">
      <c r="A56" s="112" t="s">
        <v>22</v>
      </c>
      <c r="B56" s="113" t="s">
        <v>18</v>
      </c>
      <c r="C56" s="37"/>
      <c r="D56" s="86" t="str">
        <f>IF(F56&gt;0,1,"")</f>
        <v/>
      </c>
      <c r="E56" s="88" t="str">
        <f>IF(D56&lt;&gt;"","式","")</f>
        <v/>
      </c>
      <c r="F56" s="126"/>
      <c r="G56" s="10">
        <f t="shared" ref="G56:G57" si="26">IFERROR(F56*D56,0)</f>
        <v>0</v>
      </c>
      <c r="H56" s="19">
        <f>ROUNDDOWN(G56/1.1,0)</f>
        <v>0</v>
      </c>
      <c r="J56" s="180"/>
      <c r="K56" s="136"/>
      <c r="L56" s="129"/>
      <c r="M56" s="130"/>
    </row>
    <row r="57" spans="1:17" ht="24" customHeight="1" thickBot="1" x14ac:dyDescent="0.45">
      <c r="A57" s="112" t="s">
        <v>23</v>
      </c>
      <c r="B57" s="113" t="s">
        <v>19</v>
      </c>
      <c r="C57" s="37"/>
      <c r="D57" s="87" t="str">
        <f>IF(F57&gt;0,1,"")</f>
        <v/>
      </c>
      <c r="E57" s="88" t="str">
        <f>IF(D57&lt;&gt;"","式","")</f>
        <v/>
      </c>
      <c r="F57" s="126"/>
      <c r="G57" s="10">
        <f t="shared" si="26"/>
        <v>0</v>
      </c>
      <c r="H57" s="19">
        <f>ROUNDDOWN(G57/1.1,0)</f>
        <v>0</v>
      </c>
      <c r="J57" s="180"/>
      <c r="K57" s="136"/>
      <c r="L57" s="129"/>
      <c r="M57" s="130"/>
    </row>
    <row r="58" spans="1:17" ht="31.5" customHeight="1" thickBot="1" x14ac:dyDescent="0.45">
      <c r="A58" s="188" t="s">
        <v>2</v>
      </c>
      <c r="B58" s="189"/>
      <c r="C58" s="119"/>
      <c r="D58" s="120"/>
      <c r="E58" s="121"/>
      <c r="F58" s="26"/>
      <c r="G58" s="21">
        <f>SUBTOTAL(9,G24:G57)</f>
        <v>0</v>
      </c>
      <c r="H58" s="22">
        <f>SUBTOTAL(9,H24:H57)</f>
        <v>0</v>
      </c>
      <c r="J58" s="183"/>
      <c r="K58" s="136"/>
    </row>
    <row r="59" spans="1:17" ht="19.5" customHeight="1" thickBot="1" x14ac:dyDescent="0.45">
      <c r="J59" s="136"/>
      <c r="K59" s="136"/>
    </row>
    <row r="60" spans="1:17" ht="21" customHeight="1" thickBot="1" x14ac:dyDescent="0.45">
      <c r="A60" s="2" t="s">
        <v>7</v>
      </c>
      <c r="J60" s="136"/>
      <c r="K60" s="136"/>
    </row>
    <row r="61" spans="1:17" ht="24" x14ac:dyDescent="0.4">
      <c r="B61" s="3" t="s">
        <v>11</v>
      </c>
      <c r="C61" s="12"/>
      <c r="D61" s="4"/>
      <c r="E61" s="4"/>
      <c r="F61" s="4"/>
      <c r="J61" s="136"/>
      <c r="K61" s="136"/>
    </row>
    <row r="62" spans="1:17" ht="22.5" customHeight="1" thickBot="1" x14ac:dyDescent="0.45">
      <c r="A62" s="3"/>
      <c r="B62" s="95" t="s">
        <v>37</v>
      </c>
      <c r="C62" s="94" t="s">
        <v>33</v>
      </c>
      <c r="G62" s="1"/>
      <c r="H62" s="1" t="s">
        <v>6</v>
      </c>
      <c r="J62" s="136"/>
      <c r="K62" s="136"/>
    </row>
    <row r="63" spans="1:17" ht="30.75" customHeight="1" thickBot="1" x14ac:dyDescent="0.45">
      <c r="A63" s="210" t="s">
        <v>24</v>
      </c>
      <c r="B63" s="212" t="s">
        <v>21</v>
      </c>
      <c r="C63" s="214" t="s">
        <v>50</v>
      </c>
      <c r="D63" s="202" t="s">
        <v>3</v>
      </c>
      <c r="E63" s="203"/>
      <c r="F63" s="216" t="s">
        <v>62</v>
      </c>
      <c r="G63" s="206" t="s">
        <v>4</v>
      </c>
      <c r="H63" s="208" t="s">
        <v>9</v>
      </c>
      <c r="J63" s="136"/>
      <c r="K63" s="136"/>
      <c r="M63" s="128"/>
      <c r="N63" s="128"/>
      <c r="O63" s="128"/>
      <c r="P63" s="128"/>
      <c r="Q63" s="128"/>
    </row>
    <row r="64" spans="1:17" ht="21" customHeight="1" thickBot="1" x14ac:dyDescent="0.45">
      <c r="A64" s="211"/>
      <c r="B64" s="213"/>
      <c r="C64" s="215"/>
      <c r="D64" s="204"/>
      <c r="E64" s="205"/>
      <c r="F64" s="217"/>
      <c r="G64" s="207"/>
      <c r="H64" s="209"/>
      <c r="J64" s="176" t="s">
        <v>51</v>
      </c>
      <c r="K64" s="135"/>
      <c r="M64" s="3"/>
    </row>
    <row r="65" spans="1:13" ht="28.5" customHeight="1" x14ac:dyDescent="0.4">
      <c r="A65" s="96" t="s">
        <v>25</v>
      </c>
      <c r="B65" s="97" t="s">
        <v>8</v>
      </c>
      <c r="C65" s="30"/>
      <c r="D65" s="38"/>
      <c r="E65" s="93" t="str">
        <f t="shared" ref="E65:E68" si="27">IF(D65&lt;&gt;"","式","")</f>
        <v/>
      </c>
      <c r="F65" s="122"/>
      <c r="G65" s="13">
        <f>IFERROR(F65*D65,0)</f>
        <v>0</v>
      </c>
      <c r="H65" s="14">
        <f>ROUNDDOWN(G65/1.1,0)</f>
        <v>0</v>
      </c>
      <c r="J65" s="177"/>
      <c r="K65" s="136"/>
      <c r="L65" s="129"/>
      <c r="M65" s="130"/>
    </row>
    <row r="66" spans="1:13" ht="27" customHeight="1" x14ac:dyDescent="0.4">
      <c r="A66" s="98"/>
      <c r="B66" s="99" t="s">
        <v>20</v>
      </c>
      <c r="C66" s="31"/>
      <c r="D66" s="39" t="str">
        <f>IF(F66&gt;0,1,"")</f>
        <v/>
      </c>
      <c r="E66" s="90" t="str">
        <f t="shared" si="27"/>
        <v/>
      </c>
      <c r="F66" s="122"/>
      <c r="G66" s="15">
        <f>IFERROR(F66*D66,0)</f>
        <v>0</v>
      </c>
      <c r="H66" s="16">
        <f t="shared" ref="H66:H68" si="28">ROUNDDOWN(G66/1.1,0)</f>
        <v>0</v>
      </c>
      <c r="J66" s="178"/>
      <c r="K66" s="136"/>
      <c r="L66" s="129"/>
      <c r="M66" s="130"/>
    </row>
    <row r="67" spans="1:13" ht="20.100000000000001" customHeight="1" x14ac:dyDescent="0.4">
      <c r="A67" s="98"/>
      <c r="B67" s="100" t="s">
        <v>5</v>
      </c>
      <c r="C67" s="30"/>
      <c r="D67" s="40" t="str">
        <f>IF(F67&gt;0,1,"")</f>
        <v/>
      </c>
      <c r="E67" s="89" t="str">
        <f t="shared" si="27"/>
        <v/>
      </c>
      <c r="F67" s="123"/>
      <c r="G67" s="13">
        <f>IFERROR(F67*D67,0)</f>
        <v>0</v>
      </c>
      <c r="H67" s="14">
        <f t="shared" si="28"/>
        <v>0</v>
      </c>
      <c r="I67" s="5"/>
      <c r="J67" s="178"/>
      <c r="K67" s="138"/>
      <c r="L67" s="129"/>
      <c r="M67" s="130"/>
    </row>
    <row r="68" spans="1:13" ht="21" customHeight="1" thickBot="1" x14ac:dyDescent="0.45">
      <c r="A68" s="98"/>
      <c r="B68" s="101"/>
      <c r="C68" s="32"/>
      <c r="D68" s="41" t="str">
        <f>IF(F68&gt;0,1,"")</f>
        <v/>
      </c>
      <c r="E68" s="92" t="str">
        <f t="shared" si="27"/>
        <v/>
      </c>
      <c r="F68" s="123"/>
      <c r="G68" s="8">
        <f>IFERROR(F68*D68,0)</f>
        <v>0</v>
      </c>
      <c r="H68" s="9">
        <f t="shared" si="28"/>
        <v>0</v>
      </c>
      <c r="I68" s="5"/>
      <c r="J68" s="178"/>
      <c r="K68" s="138"/>
      <c r="L68" s="129"/>
      <c r="M68" s="130"/>
    </row>
    <row r="69" spans="1:13" ht="24.95" customHeight="1" thickBot="1" x14ac:dyDescent="0.45">
      <c r="A69" s="98"/>
      <c r="B69" s="102"/>
      <c r="C69" s="114" t="s">
        <v>10</v>
      </c>
      <c r="D69" s="115"/>
      <c r="E69" s="116"/>
      <c r="F69" s="24"/>
      <c r="G69" s="17">
        <f>SUBTOTAL(9,G67:G68)</f>
        <v>0</v>
      </c>
      <c r="H69" s="17">
        <f>SUBTOTAL(9,H67:H68)</f>
        <v>0</v>
      </c>
      <c r="J69" s="178"/>
      <c r="K69" s="136"/>
      <c r="M69" s="3"/>
    </row>
    <row r="70" spans="1:13" ht="20.100000000000001" customHeight="1" x14ac:dyDescent="0.4">
      <c r="A70" s="98"/>
      <c r="B70" s="103" t="s">
        <v>0</v>
      </c>
      <c r="C70" s="127"/>
      <c r="D70" s="42"/>
      <c r="E70" s="91" t="str">
        <f t="shared" ref="E70:E73" si="29">IF(D70&lt;&gt;"","式","")</f>
        <v/>
      </c>
      <c r="F70" s="124"/>
      <c r="G70" s="28">
        <f t="shared" ref="G70:G73" si="30">IFERROR(F70*D70,0)</f>
        <v>0</v>
      </c>
      <c r="H70" s="29">
        <f>IF(AND(F70&gt;0,F70&lt;1000),"     対象外",ROUNDDOWN(G70/1.1,0))</f>
        <v>0</v>
      </c>
      <c r="I70" s="5"/>
      <c r="J70" s="179"/>
      <c r="K70" s="138"/>
      <c r="L70" s="129"/>
      <c r="M70" s="130"/>
    </row>
    <row r="71" spans="1:13" ht="21" customHeight="1" x14ac:dyDescent="0.4">
      <c r="A71" s="98"/>
      <c r="B71" s="101"/>
      <c r="C71" s="32"/>
      <c r="D71" s="41" t="str">
        <f>IF(F71&gt;0,1,"")</f>
        <v/>
      </c>
      <c r="E71" s="92" t="str">
        <f t="shared" si="29"/>
        <v/>
      </c>
      <c r="F71" s="123"/>
      <c r="G71" s="8">
        <f t="shared" si="30"/>
        <v>0</v>
      </c>
      <c r="H71" s="9">
        <f t="shared" ref="H71:H73" si="31">IF(AND(F71&gt;0,F71&lt;1000),"     対象外",ROUNDDOWN(G71/1.1,0))</f>
        <v>0</v>
      </c>
      <c r="I71" s="5"/>
      <c r="J71" s="179"/>
      <c r="K71" s="138"/>
      <c r="L71" s="129"/>
      <c r="M71" s="130"/>
    </row>
    <row r="72" spans="1:13" ht="21" customHeight="1" x14ac:dyDescent="0.4">
      <c r="A72" s="98"/>
      <c r="B72" s="101"/>
      <c r="C72" s="32"/>
      <c r="D72" s="41" t="str">
        <f>IF(F72&gt;0,1,"")</f>
        <v/>
      </c>
      <c r="E72" s="92" t="str">
        <f t="shared" si="29"/>
        <v/>
      </c>
      <c r="F72" s="123"/>
      <c r="G72" s="8">
        <f t="shared" si="30"/>
        <v>0</v>
      </c>
      <c r="H72" s="9">
        <f t="shared" si="31"/>
        <v>0</v>
      </c>
      <c r="I72" s="5"/>
      <c r="J72" s="179"/>
      <c r="K72" s="138"/>
      <c r="L72" s="129"/>
      <c r="M72" s="130"/>
    </row>
    <row r="73" spans="1:13" ht="21" customHeight="1" thickBot="1" x14ac:dyDescent="0.45">
      <c r="A73" s="98"/>
      <c r="B73" s="101"/>
      <c r="C73" s="32"/>
      <c r="D73" s="41" t="str">
        <f>IF(F73&gt;0,1,"")</f>
        <v/>
      </c>
      <c r="E73" s="92" t="str">
        <f t="shared" si="29"/>
        <v/>
      </c>
      <c r="F73" s="123"/>
      <c r="G73" s="8">
        <f t="shared" si="30"/>
        <v>0</v>
      </c>
      <c r="H73" s="9">
        <f t="shared" si="31"/>
        <v>0</v>
      </c>
      <c r="I73" s="5"/>
      <c r="J73" s="179"/>
      <c r="K73" s="138"/>
      <c r="L73" s="129"/>
      <c r="M73" s="130"/>
    </row>
    <row r="74" spans="1:13" ht="20.100000000000001" customHeight="1" thickBot="1" x14ac:dyDescent="0.45">
      <c r="A74" s="98"/>
      <c r="B74" s="104"/>
      <c r="C74" s="114" t="s">
        <v>10</v>
      </c>
      <c r="D74" s="117"/>
      <c r="E74" s="118"/>
      <c r="F74" s="23"/>
      <c r="G74" s="18">
        <f>SUBTOTAL(9,G70:G73)</f>
        <v>0</v>
      </c>
      <c r="H74" s="18">
        <f>SUBTOTAL(9,H70:H73)</f>
        <v>0</v>
      </c>
      <c r="I74" s="5"/>
      <c r="J74" s="179"/>
      <c r="K74" s="138"/>
      <c r="M74" s="3"/>
    </row>
    <row r="75" spans="1:13" ht="20.100000000000001" customHeight="1" x14ac:dyDescent="0.4">
      <c r="A75" s="98"/>
      <c r="B75" s="105" t="s">
        <v>12</v>
      </c>
      <c r="C75" s="32"/>
      <c r="D75" s="40" t="str">
        <f>IF(F75&gt;0,1,"")</f>
        <v/>
      </c>
      <c r="E75" s="89" t="str">
        <f t="shared" ref="E75:E76" si="32">IF(D75&lt;&gt;"","式","")</f>
        <v/>
      </c>
      <c r="F75" s="123"/>
      <c r="G75" s="8">
        <f t="shared" ref="G75:G76" si="33">IFERROR(F75*D75,0)</f>
        <v>0</v>
      </c>
      <c r="H75" s="9">
        <f t="shared" ref="H75:H76" si="34">ROUNDDOWN(G75/1.1,0)</f>
        <v>0</v>
      </c>
      <c r="J75" s="180"/>
      <c r="K75" s="136"/>
      <c r="L75" s="129"/>
      <c r="M75" s="130"/>
    </row>
    <row r="76" spans="1:13" ht="20.100000000000001" customHeight="1" thickBot="1" x14ac:dyDescent="0.45">
      <c r="A76" s="98"/>
      <c r="B76" s="101"/>
      <c r="C76" s="32"/>
      <c r="D76" s="40" t="str">
        <f>IF(F76&gt;0,1,"")</f>
        <v/>
      </c>
      <c r="E76" s="89" t="str">
        <f t="shared" si="32"/>
        <v/>
      </c>
      <c r="F76" s="123"/>
      <c r="G76" s="8">
        <f t="shared" si="33"/>
        <v>0</v>
      </c>
      <c r="H76" s="9">
        <f t="shared" si="34"/>
        <v>0</v>
      </c>
      <c r="I76" s="6"/>
      <c r="J76" s="181"/>
      <c r="K76" s="139"/>
      <c r="L76" s="129"/>
      <c r="M76" s="130"/>
    </row>
    <row r="77" spans="1:13" ht="20.100000000000001" customHeight="1" thickBot="1" x14ac:dyDescent="0.45">
      <c r="A77" s="98"/>
      <c r="B77" s="104"/>
      <c r="C77" s="114" t="s">
        <v>10</v>
      </c>
      <c r="D77" s="117"/>
      <c r="E77" s="118"/>
      <c r="F77" s="23"/>
      <c r="G77" s="18">
        <f>SUBTOTAL(9,G75:G76)</f>
        <v>0</v>
      </c>
      <c r="H77" s="18">
        <f>SUBTOTAL(9,H75:H76)</f>
        <v>0</v>
      </c>
      <c r="I77" s="5"/>
      <c r="J77" s="179"/>
      <c r="K77" s="138"/>
      <c r="M77" s="3"/>
    </row>
    <row r="78" spans="1:13" ht="21.75" customHeight="1" x14ac:dyDescent="0.4">
      <c r="A78" s="98"/>
      <c r="B78" s="106" t="s">
        <v>13</v>
      </c>
      <c r="C78" s="34"/>
      <c r="D78" s="42" t="str">
        <f>IF(F78&gt;0,1,"")</f>
        <v/>
      </c>
      <c r="E78" s="91" t="str">
        <f t="shared" ref="E78:E80" si="35">IF(D78&lt;&gt;"","式","")</f>
        <v/>
      </c>
      <c r="F78" s="125"/>
      <c r="G78" s="8">
        <f t="shared" ref="G78:G80" si="36">IFERROR(F78*D78,0)</f>
        <v>0</v>
      </c>
      <c r="H78" s="9">
        <f t="shared" ref="H78:H80" si="37">ROUNDDOWN(G78/1.1,0)</f>
        <v>0</v>
      </c>
      <c r="I78" s="5"/>
      <c r="J78" s="179"/>
      <c r="K78" s="138"/>
      <c r="L78" s="129"/>
      <c r="M78" s="130"/>
    </row>
    <row r="79" spans="1:13" ht="19.5" customHeight="1" x14ac:dyDescent="0.4">
      <c r="A79" s="98"/>
      <c r="B79" s="105" t="s">
        <v>14</v>
      </c>
      <c r="C79" s="35"/>
      <c r="D79" s="43" t="str">
        <f>IF(F79&gt;0,1,"")</f>
        <v/>
      </c>
      <c r="E79" s="90" t="str">
        <f t="shared" si="35"/>
        <v/>
      </c>
      <c r="F79" s="123"/>
      <c r="G79" s="8">
        <f t="shared" si="36"/>
        <v>0</v>
      </c>
      <c r="H79" s="9">
        <f t="shared" si="37"/>
        <v>0</v>
      </c>
      <c r="I79" s="5"/>
      <c r="J79" s="179"/>
      <c r="K79" s="138"/>
      <c r="L79" s="129"/>
      <c r="M79" s="130"/>
    </row>
    <row r="80" spans="1:13" ht="20.100000000000001" customHeight="1" thickBot="1" x14ac:dyDescent="0.45">
      <c r="A80" s="98"/>
      <c r="B80" s="107"/>
      <c r="C80" s="32"/>
      <c r="D80" s="43" t="str">
        <f>IF(F80&gt;0,1,"")</f>
        <v/>
      </c>
      <c r="E80" s="90" t="str">
        <f t="shared" si="35"/>
        <v/>
      </c>
      <c r="F80" s="123"/>
      <c r="G80" s="8">
        <f t="shared" si="36"/>
        <v>0</v>
      </c>
      <c r="H80" s="8">
        <f t="shared" si="37"/>
        <v>0</v>
      </c>
      <c r="I80" s="7"/>
      <c r="J80" s="182"/>
      <c r="K80" s="140"/>
      <c r="L80" s="129"/>
      <c r="M80" s="130"/>
    </row>
    <row r="81" spans="1:13" ht="20.100000000000001" customHeight="1" thickBot="1" x14ac:dyDescent="0.45">
      <c r="A81" s="98"/>
      <c r="B81" s="101"/>
      <c r="C81" s="114" t="s">
        <v>10</v>
      </c>
      <c r="D81" s="117"/>
      <c r="E81" s="118"/>
      <c r="F81" s="23"/>
      <c r="G81" s="18">
        <f>SUBTOTAL(9,G79:G80)</f>
        <v>0</v>
      </c>
      <c r="H81" s="18">
        <f>SUBTOTAL(9,H79:H80)</f>
        <v>0</v>
      </c>
      <c r="I81" s="7"/>
      <c r="J81" s="182"/>
      <c r="K81" s="140"/>
      <c r="L81" s="131"/>
      <c r="M81" s="3"/>
    </row>
    <row r="82" spans="1:13" ht="20.100000000000001" customHeight="1" x14ac:dyDescent="0.4">
      <c r="A82" s="98"/>
      <c r="B82" s="105" t="s">
        <v>15</v>
      </c>
      <c r="C82" s="35"/>
      <c r="D82" s="40" t="str">
        <f>IF(F82&gt;0,1,"")</f>
        <v/>
      </c>
      <c r="E82" s="89" t="str">
        <f t="shared" ref="E82:E84" si="38">IF(D82&lt;&gt;"","式","")</f>
        <v/>
      </c>
      <c r="F82" s="123"/>
      <c r="G82" s="8">
        <f t="shared" ref="G82:G84" si="39">IFERROR(F82*D82,0)</f>
        <v>0</v>
      </c>
      <c r="H82" s="9">
        <f t="shared" ref="H82:H84" si="40">ROUNDDOWN(G82/1.1,0)</f>
        <v>0</v>
      </c>
      <c r="I82" s="5"/>
      <c r="J82" s="179"/>
      <c r="K82" s="138"/>
      <c r="L82" s="129"/>
      <c r="M82" s="130"/>
    </row>
    <row r="83" spans="1:13" ht="20.100000000000001" customHeight="1" x14ac:dyDescent="0.4">
      <c r="A83" s="98"/>
      <c r="B83" s="108"/>
      <c r="C83" s="35"/>
      <c r="D83" s="41" t="str">
        <f>IF(F83&gt;0,1,"")</f>
        <v/>
      </c>
      <c r="E83" s="90" t="str">
        <f t="shared" si="38"/>
        <v/>
      </c>
      <c r="F83" s="123"/>
      <c r="G83" s="8">
        <f t="shared" si="39"/>
        <v>0</v>
      </c>
      <c r="H83" s="9">
        <f t="shared" si="40"/>
        <v>0</v>
      </c>
      <c r="I83" s="5"/>
      <c r="J83" s="179"/>
      <c r="K83" s="138"/>
      <c r="L83" s="129"/>
      <c r="M83" s="130"/>
    </row>
    <row r="84" spans="1:13" ht="20.100000000000001" customHeight="1" thickBot="1" x14ac:dyDescent="0.45">
      <c r="A84" s="98"/>
      <c r="B84" s="108"/>
      <c r="C84" s="35"/>
      <c r="D84" s="41" t="str">
        <f>IF(F84&gt;0,1,"")</f>
        <v/>
      </c>
      <c r="E84" s="90" t="str">
        <f t="shared" si="38"/>
        <v/>
      </c>
      <c r="F84" s="123"/>
      <c r="G84" s="8">
        <f t="shared" si="39"/>
        <v>0</v>
      </c>
      <c r="H84" s="9">
        <f t="shared" si="40"/>
        <v>0</v>
      </c>
      <c r="I84" s="5"/>
      <c r="J84" s="179"/>
      <c r="K84" s="138"/>
      <c r="L84" s="129"/>
      <c r="M84" s="130"/>
    </row>
    <row r="85" spans="1:13" ht="20.100000000000001" customHeight="1" thickBot="1" x14ac:dyDescent="0.45">
      <c r="A85" s="98"/>
      <c r="B85" s="104"/>
      <c r="C85" s="114" t="s">
        <v>10</v>
      </c>
      <c r="D85" s="117"/>
      <c r="E85" s="118"/>
      <c r="F85" s="23"/>
      <c r="G85" s="18">
        <f>SUBTOTAL(9,G82:G84)</f>
        <v>0</v>
      </c>
      <c r="H85" s="18">
        <f>SUBTOTAL(9,H82:H84)</f>
        <v>0</v>
      </c>
      <c r="I85" s="5"/>
      <c r="J85" s="179"/>
      <c r="K85" s="138"/>
      <c r="M85" s="3"/>
    </row>
    <row r="86" spans="1:13" ht="20.100000000000001" customHeight="1" x14ac:dyDescent="0.4">
      <c r="A86" s="98"/>
      <c r="B86" s="105" t="s">
        <v>16</v>
      </c>
      <c r="C86" s="32"/>
      <c r="D86" s="40" t="str">
        <f>IF(F86&gt;0,1,"")</f>
        <v/>
      </c>
      <c r="E86" s="89" t="str">
        <f>IF(D86&lt;&gt;"","式","")</f>
        <v/>
      </c>
      <c r="F86" s="123"/>
      <c r="G86" s="8">
        <f t="shared" ref="G86:G88" si="41">IFERROR(F86*D86,0)</f>
        <v>0</v>
      </c>
      <c r="H86" s="9">
        <f t="shared" ref="H86:H88" si="42">ROUNDDOWN(G86/1.1,0)</f>
        <v>0</v>
      </c>
      <c r="J86" s="180"/>
      <c r="K86" s="136"/>
      <c r="L86" s="129"/>
      <c r="M86" s="130"/>
    </row>
    <row r="87" spans="1:13" ht="20.100000000000001" customHeight="1" x14ac:dyDescent="0.4">
      <c r="A87" s="98"/>
      <c r="B87" s="108"/>
      <c r="C87" s="32"/>
      <c r="D87" s="40" t="str">
        <f>IF(F87&gt;0,1,"")</f>
        <v/>
      </c>
      <c r="E87" s="89" t="str">
        <f>IF(D87&lt;&gt;"","式","")</f>
        <v/>
      </c>
      <c r="F87" s="123"/>
      <c r="G87" s="8">
        <f t="shared" si="41"/>
        <v>0</v>
      </c>
      <c r="H87" s="9">
        <f t="shared" si="42"/>
        <v>0</v>
      </c>
      <c r="J87" s="180"/>
      <c r="K87" s="136"/>
      <c r="L87" s="129"/>
      <c r="M87" s="130"/>
    </row>
    <row r="88" spans="1:13" ht="20.100000000000001" customHeight="1" thickBot="1" x14ac:dyDescent="0.45">
      <c r="A88" s="98"/>
      <c r="B88" s="108"/>
      <c r="C88" s="32"/>
      <c r="D88" s="40" t="str">
        <f>IF(F88&gt;0,1,"")</f>
        <v/>
      </c>
      <c r="E88" s="89" t="str">
        <f>IF(D88&lt;&gt;"","式","")</f>
        <v/>
      </c>
      <c r="F88" s="123"/>
      <c r="G88" s="8">
        <f t="shared" si="41"/>
        <v>0</v>
      </c>
      <c r="H88" s="9">
        <f t="shared" si="42"/>
        <v>0</v>
      </c>
      <c r="J88" s="180"/>
      <c r="K88" s="136"/>
      <c r="L88" s="129"/>
      <c r="M88" s="130"/>
    </row>
    <row r="89" spans="1:13" ht="20.100000000000001" customHeight="1" thickBot="1" x14ac:dyDescent="0.45">
      <c r="A89" s="98"/>
      <c r="B89" s="104"/>
      <c r="C89" s="114" t="s">
        <v>10</v>
      </c>
      <c r="D89" s="117"/>
      <c r="E89" s="118"/>
      <c r="F89" s="23"/>
      <c r="G89" s="18">
        <f>SUBTOTAL(9,G86:G88)</f>
        <v>0</v>
      </c>
      <c r="H89" s="18">
        <f>SUBTOTAL(9,H86:H88)</f>
        <v>0</v>
      </c>
      <c r="I89" s="5"/>
      <c r="J89" s="179"/>
      <c r="K89" s="138"/>
      <c r="M89" s="3"/>
    </row>
    <row r="90" spans="1:13" ht="20.100000000000001" customHeight="1" x14ac:dyDescent="0.4">
      <c r="A90" s="98"/>
      <c r="B90" s="109" t="s">
        <v>17</v>
      </c>
      <c r="C90" s="32"/>
      <c r="D90" s="40" t="str">
        <f>IF(F90&gt;0,1,"")</f>
        <v/>
      </c>
      <c r="E90" s="89" t="str">
        <f>IF(D90&lt;&gt;"","式","")</f>
        <v/>
      </c>
      <c r="F90" s="123"/>
      <c r="G90" s="8">
        <f t="shared" ref="G90:G92" si="43">IFERROR(F90*D90,0)</f>
        <v>0</v>
      </c>
      <c r="H90" s="9">
        <f t="shared" ref="H90:H92" si="44">ROUNDDOWN(G90/1.1,0)</f>
        <v>0</v>
      </c>
      <c r="I90" s="5"/>
      <c r="J90" s="179"/>
      <c r="K90" s="138"/>
      <c r="L90" s="129"/>
      <c r="M90" s="130"/>
    </row>
    <row r="91" spans="1:13" ht="20.100000000000001" customHeight="1" x14ac:dyDescent="0.4">
      <c r="A91" s="98"/>
      <c r="B91" s="108"/>
      <c r="C91" s="32"/>
      <c r="D91" s="40" t="str">
        <f>IF(F91&gt;0,1,"")</f>
        <v/>
      </c>
      <c r="E91" s="89" t="str">
        <f>IF(D91&lt;&gt;"","式","")</f>
        <v/>
      </c>
      <c r="F91" s="123"/>
      <c r="G91" s="8">
        <f t="shared" si="43"/>
        <v>0</v>
      </c>
      <c r="H91" s="9">
        <f t="shared" si="44"/>
        <v>0</v>
      </c>
      <c r="J91" s="180"/>
      <c r="K91" s="136"/>
      <c r="L91" s="129"/>
      <c r="M91" s="130"/>
    </row>
    <row r="92" spans="1:13" ht="20.100000000000001" customHeight="1" thickBot="1" x14ac:dyDescent="0.45">
      <c r="A92" s="98"/>
      <c r="B92" s="108"/>
      <c r="C92" s="32"/>
      <c r="D92" s="40" t="str">
        <f>IF(F92&gt;0,1,"")</f>
        <v/>
      </c>
      <c r="E92" s="89" t="str">
        <f>IF(D92&lt;&gt;"","式","")</f>
        <v/>
      </c>
      <c r="F92" s="123"/>
      <c r="G92" s="8">
        <f t="shared" si="43"/>
        <v>0</v>
      </c>
      <c r="H92" s="9">
        <f t="shared" si="44"/>
        <v>0</v>
      </c>
      <c r="J92" s="180"/>
      <c r="K92" s="136"/>
      <c r="L92" s="129"/>
      <c r="M92" s="130"/>
    </row>
    <row r="93" spans="1:13" ht="20.100000000000001" customHeight="1" thickBot="1" x14ac:dyDescent="0.45">
      <c r="A93" s="98"/>
      <c r="B93" s="104"/>
      <c r="C93" s="114" t="s">
        <v>10</v>
      </c>
      <c r="D93" s="117"/>
      <c r="E93" s="118"/>
      <c r="F93" s="23"/>
      <c r="G93" s="18">
        <f>SUBTOTAL(9,G90:G92)</f>
        <v>0</v>
      </c>
      <c r="H93" s="18">
        <f>SUBTOTAL(9,H90:H92)</f>
        <v>0</v>
      </c>
      <c r="I93" s="5"/>
      <c r="J93" s="179"/>
      <c r="K93" s="138"/>
      <c r="M93" s="3"/>
    </row>
    <row r="94" spans="1:13" ht="28.5" customHeight="1" thickBot="1" x14ac:dyDescent="0.45">
      <c r="A94" s="110"/>
      <c r="B94" s="111" t="s">
        <v>1</v>
      </c>
      <c r="C94" s="119"/>
      <c r="D94" s="120"/>
      <c r="E94" s="121"/>
      <c r="F94" s="25"/>
      <c r="G94" s="20">
        <f>SUBTOTAL(9,G63:G93)</f>
        <v>0</v>
      </c>
      <c r="H94" s="20">
        <f>SUBTOTAL(9,H63:H93)</f>
        <v>0</v>
      </c>
      <c r="J94" s="180"/>
      <c r="K94" s="136"/>
      <c r="M94" s="3"/>
    </row>
    <row r="95" spans="1:13" ht="24" customHeight="1" thickBot="1" x14ac:dyDescent="0.45">
      <c r="A95" s="112" t="s">
        <v>22</v>
      </c>
      <c r="B95" s="113" t="s">
        <v>18</v>
      </c>
      <c r="C95" s="37"/>
      <c r="D95" s="86" t="str">
        <f>IF(F95&gt;0,1,"")</f>
        <v/>
      </c>
      <c r="E95" s="88" t="str">
        <f>IF(D95&lt;&gt;"","式","")</f>
        <v/>
      </c>
      <c r="F95" s="126"/>
      <c r="G95" s="10">
        <f t="shared" ref="G95:G96" si="45">IFERROR(F95*D95,0)</f>
        <v>0</v>
      </c>
      <c r="H95" s="19">
        <f>ROUNDDOWN(G95/1.1,0)</f>
        <v>0</v>
      </c>
      <c r="J95" s="180"/>
      <c r="K95" s="136"/>
      <c r="L95" s="129"/>
      <c r="M95" s="130"/>
    </row>
    <row r="96" spans="1:13" ht="24" customHeight="1" thickBot="1" x14ac:dyDescent="0.45">
      <c r="A96" s="112" t="s">
        <v>23</v>
      </c>
      <c r="B96" s="113" t="s">
        <v>19</v>
      </c>
      <c r="C96" s="37"/>
      <c r="D96" s="87" t="str">
        <f>IF(F96&gt;0,1,"")</f>
        <v/>
      </c>
      <c r="E96" s="88" t="str">
        <f>IF(D96&lt;&gt;"","式","")</f>
        <v/>
      </c>
      <c r="F96" s="126"/>
      <c r="G96" s="10">
        <f t="shared" si="45"/>
        <v>0</v>
      </c>
      <c r="H96" s="19">
        <f>ROUNDDOWN(G96/1.1,0)</f>
        <v>0</v>
      </c>
      <c r="J96" s="180"/>
      <c r="K96" s="136"/>
      <c r="L96" s="129"/>
      <c r="M96" s="130"/>
    </row>
    <row r="97" spans="1:17" ht="31.5" customHeight="1" thickBot="1" x14ac:dyDescent="0.45">
      <c r="A97" s="188" t="s">
        <v>2</v>
      </c>
      <c r="B97" s="189"/>
      <c r="C97" s="119"/>
      <c r="D97" s="120"/>
      <c r="E97" s="121"/>
      <c r="F97" s="26"/>
      <c r="G97" s="21">
        <f>SUBTOTAL(9,G63:G96)</f>
        <v>0</v>
      </c>
      <c r="H97" s="22">
        <f>SUBTOTAL(9,H63:H96)</f>
        <v>0</v>
      </c>
      <c r="J97" s="183"/>
      <c r="K97" s="136"/>
    </row>
    <row r="98" spans="1:17" ht="19.5" customHeight="1" thickBot="1" x14ac:dyDescent="0.45">
      <c r="J98" s="136"/>
      <c r="K98" s="136"/>
    </row>
    <row r="99" spans="1:17" ht="21" customHeight="1" thickBot="1" x14ac:dyDescent="0.45">
      <c r="A99" s="2" t="s">
        <v>7</v>
      </c>
      <c r="J99" s="136"/>
      <c r="K99" s="136"/>
      <c r="M99" s="132"/>
      <c r="N99" s="132"/>
      <c r="O99" s="132"/>
      <c r="P99" s="132"/>
      <c r="Q99" s="132"/>
    </row>
    <row r="100" spans="1:17" ht="24" x14ac:dyDescent="0.4">
      <c r="B100" s="3" t="s">
        <v>11</v>
      </c>
      <c r="C100" s="12"/>
      <c r="D100" s="4"/>
      <c r="E100" s="4"/>
      <c r="F100" s="4"/>
      <c r="J100" s="136"/>
      <c r="K100" s="136"/>
      <c r="M100" s="132"/>
      <c r="N100" s="132"/>
      <c r="O100" s="132"/>
      <c r="P100" s="132"/>
      <c r="Q100" s="132"/>
    </row>
    <row r="101" spans="1:17" ht="22.5" customHeight="1" thickBot="1" x14ac:dyDescent="0.45">
      <c r="A101" s="3"/>
      <c r="B101" s="95" t="s">
        <v>38</v>
      </c>
      <c r="C101" s="94" t="s">
        <v>32</v>
      </c>
      <c r="G101" s="1"/>
      <c r="H101" s="1" t="s">
        <v>6</v>
      </c>
      <c r="J101" s="136"/>
      <c r="K101" s="136"/>
      <c r="M101" s="132"/>
      <c r="N101" s="132"/>
      <c r="O101" s="132"/>
      <c r="P101" s="132"/>
      <c r="Q101" s="132"/>
    </row>
    <row r="102" spans="1:17" ht="30.75" customHeight="1" thickBot="1" x14ac:dyDescent="0.45">
      <c r="A102" s="210" t="s">
        <v>24</v>
      </c>
      <c r="B102" s="212" t="s">
        <v>21</v>
      </c>
      <c r="C102" s="214" t="s">
        <v>50</v>
      </c>
      <c r="D102" s="202" t="s">
        <v>3</v>
      </c>
      <c r="E102" s="203"/>
      <c r="F102" s="216" t="s">
        <v>62</v>
      </c>
      <c r="G102" s="206" t="s">
        <v>4</v>
      </c>
      <c r="H102" s="208" t="s">
        <v>9</v>
      </c>
      <c r="J102" s="136"/>
      <c r="K102" s="136"/>
      <c r="M102" s="128"/>
      <c r="N102" s="128"/>
      <c r="O102" s="128"/>
      <c r="P102" s="128"/>
      <c r="Q102" s="128"/>
    </row>
    <row r="103" spans="1:17" ht="21" customHeight="1" thickBot="1" x14ac:dyDescent="0.45">
      <c r="A103" s="211"/>
      <c r="B103" s="213"/>
      <c r="C103" s="215"/>
      <c r="D103" s="204"/>
      <c r="E103" s="205"/>
      <c r="F103" s="217"/>
      <c r="G103" s="207"/>
      <c r="H103" s="209"/>
      <c r="J103" s="176" t="s">
        <v>51</v>
      </c>
      <c r="K103" s="135"/>
      <c r="M103" s="3"/>
    </row>
    <row r="104" spans="1:17" ht="28.5" customHeight="1" x14ac:dyDescent="0.4">
      <c r="A104" s="96" t="s">
        <v>25</v>
      </c>
      <c r="B104" s="97" t="s">
        <v>8</v>
      </c>
      <c r="C104" s="30"/>
      <c r="D104" s="38"/>
      <c r="E104" s="93" t="str">
        <f t="shared" ref="E104:E107" si="46">IF(D104&lt;&gt;"","式","")</f>
        <v/>
      </c>
      <c r="F104" s="122"/>
      <c r="G104" s="13">
        <f>IFERROR(F104*D104,0)</f>
        <v>0</v>
      </c>
      <c r="H104" s="14">
        <f>ROUNDDOWN(G104/1.1,0)</f>
        <v>0</v>
      </c>
      <c r="J104" s="177"/>
      <c r="K104" s="136"/>
      <c r="L104" s="129"/>
      <c r="M104" s="130"/>
    </row>
    <row r="105" spans="1:17" ht="27" customHeight="1" x14ac:dyDescent="0.4">
      <c r="A105" s="98"/>
      <c r="B105" s="99" t="s">
        <v>20</v>
      </c>
      <c r="C105" s="31"/>
      <c r="D105" s="39" t="str">
        <f>IF(F105&gt;0,1,"")</f>
        <v/>
      </c>
      <c r="E105" s="90" t="str">
        <f t="shared" si="46"/>
        <v/>
      </c>
      <c r="F105" s="122"/>
      <c r="G105" s="15">
        <f>IFERROR(F105*D105,0)</f>
        <v>0</v>
      </c>
      <c r="H105" s="16">
        <f t="shared" ref="H105:H107" si="47">ROUNDDOWN(G105/1.1,0)</f>
        <v>0</v>
      </c>
      <c r="J105" s="178"/>
      <c r="K105" s="136"/>
      <c r="L105" s="129"/>
      <c r="M105" s="130"/>
    </row>
    <row r="106" spans="1:17" ht="20.100000000000001" customHeight="1" x14ac:dyDescent="0.4">
      <c r="A106" s="98"/>
      <c r="B106" s="100" t="s">
        <v>5</v>
      </c>
      <c r="C106" s="30"/>
      <c r="D106" s="40" t="str">
        <f>IF(F106&gt;0,1,"")</f>
        <v/>
      </c>
      <c r="E106" s="89" t="str">
        <f t="shared" si="46"/>
        <v/>
      </c>
      <c r="F106" s="123"/>
      <c r="G106" s="13">
        <f>IFERROR(F106*D106,0)</f>
        <v>0</v>
      </c>
      <c r="H106" s="14">
        <f t="shared" si="47"/>
        <v>0</v>
      </c>
      <c r="I106" s="5"/>
      <c r="J106" s="178"/>
      <c r="K106" s="138"/>
      <c r="L106" s="129"/>
      <c r="M106" s="130"/>
    </row>
    <row r="107" spans="1:17" ht="21" customHeight="1" thickBot="1" x14ac:dyDescent="0.45">
      <c r="A107" s="98"/>
      <c r="B107" s="101"/>
      <c r="C107" s="32"/>
      <c r="D107" s="41" t="str">
        <f>IF(F107&gt;0,1,"")</f>
        <v/>
      </c>
      <c r="E107" s="92" t="str">
        <f t="shared" si="46"/>
        <v/>
      </c>
      <c r="F107" s="123"/>
      <c r="G107" s="8">
        <f>IFERROR(F107*D107,0)</f>
        <v>0</v>
      </c>
      <c r="H107" s="9">
        <f t="shared" si="47"/>
        <v>0</v>
      </c>
      <c r="I107" s="5"/>
      <c r="J107" s="178"/>
      <c r="K107" s="138"/>
      <c r="L107" s="129"/>
      <c r="M107" s="130"/>
    </row>
    <row r="108" spans="1:17" ht="24.95" customHeight="1" thickBot="1" x14ac:dyDescent="0.45">
      <c r="A108" s="98"/>
      <c r="B108" s="102"/>
      <c r="C108" s="114" t="s">
        <v>10</v>
      </c>
      <c r="D108" s="115"/>
      <c r="E108" s="116"/>
      <c r="F108" s="24"/>
      <c r="G108" s="17">
        <f>SUBTOTAL(9,G106:G107)</f>
        <v>0</v>
      </c>
      <c r="H108" s="17">
        <f>SUBTOTAL(9,H106:H107)</f>
        <v>0</v>
      </c>
      <c r="J108" s="178"/>
      <c r="K108" s="136"/>
      <c r="M108" s="3"/>
    </row>
    <row r="109" spans="1:17" ht="20.100000000000001" customHeight="1" x14ac:dyDescent="0.4">
      <c r="A109" s="98"/>
      <c r="B109" s="103" t="s">
        <v>0</v>
      </c>
      <c r="C109" s="127"/>
      <c r="D109" s="42"/>
      <c r="E109" s="91" t="str">
        <f t="shared" ref="E109:E112" si="48">IF(D109&lt;&gt;"","式","")</f>
        <v/>
      </c>
      <c r="F109" s="124"/>
      <c r="G109" s="28">
        <f t="shared" ref="G109:G112" si="49">IFERROR(F109*D109,0)</f>
        <v>0</v>
      </c>
      <c r="H109" s="29">
        <f>IF(AND(F109&gt;0,F109&lt;1000),"     対象外",ROUNDDOWN(G109/1.1,0))</f>
        <v>0</v>
      </c>
      <c r="I109" s="5"/>
      <c r="J109" s="179"/>
      <c r="K109" s="138"/>
      <c r="L109" s="129"/>
      <c r="M109" s="130"/>
    </row>
    <row r="110" spans="1:17" ht="21" customHeight="1" x14ac:dyDescent="0.4">
      <c r="A110" s="98"/>
      <c r="B110" s="101"/>
      <c r="C110" s="32"/>
      <c r="D110" s="41" t="str">
        <f>IF(F110&gt;0,1,"")</f>
        <v/>
      </c>
      <c r="E110" s="92" t="str">
        <f t="shared" si="48"/>
        <v/>
      </c>
      <c r="F110" s="123"/>
      <c r="G110" s="8">
        <f t="shared" si="49"/>
        <v>0</v>
      </c>
      <c r="H110" s="9">
        <f t="shared" ref="H110:H112" si="50">IF(AND(F110&gt;0,F110&lt;1000),"     対象外",ROUNDDOWN(G110/1.1,0))</f>
        <v>0</v>
      </c>
      <c r="I110" s="5"/>
      <c r="J110" s="179"/>
      <c r="K110" s="138"/>
      <c r="L110" s="129"/>
      <c r="M110" s="130"/>
    </row>
    <row r="111" spans="1:17" ht="21" customHeight="1" x14ac:dyDescent="0.4">
      <c r="A111" s="98"/>
      <c r="B111" s="101"/>
      <c r="C111" s="32"/>
      <c r="D111" s="41" t="str">
        <f>IF(F111&gt;0,1,"")</f>
        <v/>
      </c>
      <c r="E111" s="92" t="str">
        <f t="shared" si="48"/>
        <v/>
      </c>
      <c r="F111" s="123"/>
      <c r="G111" s="8">
        <f t="shared" si="49"/>
        <v>0</v>
      </c>
      <c r="H111" s="9">
        <f t="shared" si="50"/>
        <v>0</v>
      </c>
      <c r="I111" s="5"/>
      <c r="J111" s="179"/>
      <c r="K111" s="138"/>
      <c r="L111" s="129"/>
      <c r="M111" s="130"/>
    </row>
    <row r="112" spans="1:17" ht="21" customHeight="1" thickBot="1" x14ac:dyDescent="0.45">
      <c r="A112" s="98"/>
      <c r="B112" s="101"/>
      <c r="C112" s="32"/>
      <c r="D112" s="41" t="str">
        <f>IF(F112&gt;0,1,"")</f>
        <v/>
      </c>
      <c r="E112" s="92" t="str">
        <f t="shared" si="48"/>
        <v/>
      </c>
      <c r="F112" s="123"/>
      <c r="G112" s="8">
        <f t="shared" si="49"/>
        <v>0</v>
      </c>
      <c r="H112" s="9">
        <f t="shared" si="50"/>
        <v>0</v>
      </c>
      <c r="I112" s="5"/>
      <c r="J112" s="179"/>
      <c r="K112" s="138"/>
      <c r="L112" s="129"/>
      <c r="M112" s="130"/>
    </row>
    <row r="113" spans="1:13" ht="20.100000000000001" customHeight="1" thickBot="1" x14ac:dyDescent="0.45">
      <c r="A113" s="98"/>
      <c r="B113" s="104"/>
      <c r="C113" s="114" t="s">
        <v>10</v>
      </c>
      <c r="D113" s="117"/>
      <c r="E113" s="118"/>
      <c r="F113" s="23"/>
      <c r="G113" s="18">
        <f>SUBTOTAL(9,G109:G112)</f>
        <v>0</v>
      </c>
      <c r="H113" s="18">
        <f>SUBTOTAL(9,H109:H112)</f>
        <v>0</v>
      </c>
      <c r="I113" s="5"/>
      <c r="J113" s="179"/>
      <c r="K113" s="138"/>
      <c r="M113" s="3"/>
    </row>
    <row r="114" spans="1:13" ht="20.100000000000001" customHeight="1" x14ac:dyDescent="0.4">
      <c r="A114" s="98"/>
      <c r="B114" s="105" t="s">
        <v>12</v>
      </c>
      <c r="C114" s="32"/>
      <c r="D114" s="40" t="str">
        <f>IF(F114&gt;0,1,"")</f>
        <v/>
      </c>
      <c r="E114" s="89" t="str">
        <f t="shared" ref="E114:E115" si="51">IF(D114&lt;&gt;"","式","")</f>
        <v/>
      </c>
      <c r="F114" s="123"/>
      <c r="G114" s="8">
        <f t="shared" ref="G114:G115" si="52">IFERROR(F114*D114,0)</f>
        <v>0</v>
      </c>
      <c r="H114" s="9">
        <f t="shared" ref="H114:H115" si="53">ROUNDDOWN(G114/1.1,0)</f>
        <v>0</v>
      </c>
      <c r="J114" s="180"/>
      <c r="K114" s="136"/>
      <c r="L114" s="129"/>
      <c r="M114" s="130"/>
    </row>
    <row r="115" spans="1:13" ht="20.100000000000001" customHeight="1" thickBot="1" x14ac:dyDescent="0.45">
      <c r="A115" s="98"/>
      <c r="B115" s="101"/>
      <c r="C115" s="32"/>
      <c r="D115" s="40" t="str">
        <f>IF(F115&gt;0,1,"")</f>
        <v/>
      </c>
      <c r="E115" s="89" t="str">
        <f t="shared" si="51"/>
        <v/>
      </c>
      <c r="F115" s="123"/>
      <c r="G115" s="8">
        <f t="shared" si="52"/>
        <v>0</v>
      </c>
      <c r="H115" s="9">
        <f t="shared" si="53"/>
        <v>0</v>
      </c>
      <c r="I115" s="6"/>
      <c r="J115" s="181"/>
      <c r="K115" s="139"/>
      <c r="L115" s="129"/>
      <c r="M115" s="130"/>
    </row>
    <row r="116" spans="1:13" ht="20.100000000000001" customHeight="1" thickBot="1" x14ac:dyDescent="0.45">
      <c r="A116" s="98"/>
      <c r="B116" s="104"/>
      <c r="C116" s="114" t="s">
        <v>10</v>
      </c>
      <c r="D116" s="117"/>
      <c r="E116" s="118"/>
      <c r="F116" s="23"/>
      <c r="G116" s="18">
        <f>SUBTOTAL(9,G114:G115)</f>
        <v>0</v>
      </c>
      <c r="H116" s="18">
        <f>SUBTOTAL(9,H114:H115)</f>
        <v>0</v>
      </c>
      <c r="I116" s="5"/>
      <c r="J116" s="179"/>
      <c r="K116" s="138"/>
      <c r="M116" s="3"/>
    </row>
    <row r="117" spans="1:13" ht="21.75" customHeight="1" x14ac:dyDescent="0.4">
      <c r="A117" s="98"/>
      <c r="B117" s="106" t="s">
        <v>13</v>
      </c>
      <c r="C117" s="34"/>
      <c r="D117" s="42" t="str">
        <f>IF(F117&gt;0,1,"")</f>
        <v/>
      </c>
      <c r="E117" s="91" t="str">
        <f t="shared" ref="E117:E119" si="54">IF(D117&lt;&gt;"","式","")</f>
        <v/>
      </c>
      <c r="F117" s="125"/>
      <c r="G117" s="8">
        <f t="shared" ref="G117:G119" si="55">IFERROR(F117*D117,0)</f>
        <v>0</v>
      </c>
      <c r="H117" s="9">
        <f t="shared" ref="H117:H119" si="56">ROUNDDOWN(G117/1.1,0)</f>
        <v>0</v>
      </c>
      <c r="I117" s="5"/>
      <c r="J117" s="179"/>
      <c r="K117" s="138"/>
      <c r="L117" s="129"/>
      <c r="M117" s="130"/>
    </row>
    <row r="118" spans="1:13" ht="19.5" customHeight="1" x14ac:dyDescent="0.4">
      <c r="A118" s="98"/>
      <c r="B118" s="105" t="s">
        <v>14</v>
      </c>
      <c r="C118" s="35"/>
      <c r="D118" s="43" t="str">
        <f>IF(F118&gt;0,1,"")</f>
        <v/>
      </c>
      <c r="E118" s="90" t="str">
        <f t="shared" si="54"/>
        <v/>
      </c>
      <c r="F118" s="123"/>
      <c r="G118" s="8">
        <f t="shared" si="55"/>
        <v>0</v>
      </c>
      <c r="H118" s="9">
        <f t="shared" si="56"/>
        <v>0</v>
      </c>
      <c r="I118" s="5"/>
      <c r="J118" s="179"/>
      <c r="K118" s="138"/>
      <c r="L118" s="129"/>
      <c r="M118" s="130"/>
    </row>
    <row r="119" spans="1:13" ht="20.100000000000001" customHeight="1" thickBot="1" x14ac:dyDescent="0.45">
      <c r="A119" s="98"/>
      <c r="B119" s="107"/>
      <c r="C119" s="32"/>
      <c r="D119" s="43" t="str">
        <f>IF(F119&gt;0,1,"")</f>
        <v/>
      </c>
      <c r="E119" s="90" t="str">
        <f t="shared" si="54"/>
        <v/>
      </c>
      <c r="F119" s="123"/>
      <c r="G119" s="8">
        <f t="shared" si="55"/>
        <v>0</v>
      </c>
      <c r="H119" s="8">
        <f t="shared" si="56"/>
        <v>0</v>
      </c>
      <c r="I119" s="7"/>
      <c r="J119" s="182"/>
      <c r="K119" s="140"/>
      <c r="L119" s="129"/>
      <c r="M119" s="130"/>
    </row>
    <row r="120" spans="1:13" ht="20.100000000000001" customHeight="1" thickBot="1" x14ac:dyDescent="0.45">
      <c r="A120" s="98"/>
      <c r="B120" s="101"/>
      <c r="C120" s="114" t="s">
        <v>10</v>
      </c>
      <c r="D120" s="117"/>
      <c r="E120" s="118"/>
      <c r="F120" s="23"/>
      <c r="G120" s="18">
        <f>SUBTOTAL(9,G118:G119)</f>
        <v>0</v>
      </c>
      <c r="H120" s="18">
        <f>SUBTOTAL(9,H118:H119)</f>
        <v>0</v>
      </c>
      <c r="I120" s="7"/>
      <c r="J120" s="182"/>
      <c r="K120" s="140"/>
      <c r="L120" s="131"/>
      <c r="M120" s="3"/>
    </row>
    <row r="121" spans="1:13" ht="20.100000000000001" customHeight="1" x14ac:dyDescent="0.4">
      <c r="A121" s="98"/>
      <c r="B121" s="105" t="s">
        <v>15</v>
      </c>
      <c r="C121" s="35"/>
      <c r="D121" s="40" t="str">
        <f>IF(F121&gt;0,1,"")</f>
        <v/>
      </c>
      <c r="E121" s="89" t="str">
        <f t="shared" ref="E121:E123" si="57">IF(D121&lt;&gt;"","式","")</f>
        <v/>
      </c>
      <c r="F121" s="123"/>
      <c r="G121" s="8">
        <f t="shared" ref="G121:G123" si="58">IFERROR(F121*D121,0)</f>
        <v>0</v>
      </c>
      <c r="H121" s="9">
        <f t="shared" ref="H121:H123" si="59">ROUNDDOWN(G121/1.1,0)</f>
        <v>0</v>
      </c>
      <c r="I121" s="5"/>
      <c r="J121" s="179"/>
      <c r="K121" s="138"/>
      <c r="L121" s="129"/>
      <c r="M121" s="130"/>
    </row>
    <row r="122" spans="1:13" ht="20.100000000000001" customHeight="1" x14ac:dyDescent="0.4">
      <c r="A122" s="98"/>
      <c r="B122" s="108"/>
      <c r="C122" s="35"/>
      <c r="D122" s="41" t="str">
        <f>IF(F122&gt;0,1,"")</f>
        <v/>
      </c>
      <c r="E122" s="90" t="str">
        <f t="shared" si="57"/>
        <v/>
      </c>
      <c r="F122" s="123"/>
      <c r="G122" s="8">
        <f t="shared" si="58"/>
        <v>0</v>
      </c>
      <c r="H122" s="9">
        <f t="shared" si="59"/>
        <v>0</v>
      </c>
      <c r="I122" s="5"/>
      <c r="J122" s="179"/>
      <c r="K122" s="138"/>
      <c r="L122" s="129"/>
      <c r="M122" s="130"/>
    </row>
    <row r="123" spans="1:13" ht="20.100000000000001" customHeight="1" thickBot="1" x14ac:dyDescent="0.45">
      <c r="A123" s="98"/>
      <c r="B123" s="108"/>
      <c r="C123" s="35"/>
      <c r="D123" s="41" t="str">
        <f>IF(F123&gt;0,1,"")</f>
        <v/>
      </c>
      <c r="E123" s="90" t="str">
        <f t="shared" si="57"/>
        <v/>
      </c>
      <c r="F123" s="123"/>
      <c r="G123" s="8">
        <f t="shared" si="58"/>
        <v>0</v>
      </c>
      <c r="H123" s="9">
        <f t="shared" si="59"/>
        <v>0</v>
      </c>
      <c r="I123" s="5"/>
      <c r="J123" s="179"/>
      <c r="K123" s="138"/>
      <c r="L123" s="129"/>
      <c r="M123" s="130"/>
    </row>
    <row r="124" spans="1:13" ht="20.100000000000001" customHeight="1" thickBot="1" x14ac:dyDescent="0.45">
      <c r="A124" s="98"/>
      <c r="B124" s="104"/>
      <c r="C124" s="114" t="s">
        <v>10</v>
      </c>
      <c r="D124" s="117"/>
      <c r="E124" s="118"/>
      <c r="F124" s="23"/>
      <c r="G124" s="18">
        <f>SUBTOTAL(9,G121:G123)</f>
        <v>0</v>
      </c>
      <c r="H124" s="18">
        <f>SUBTOTAL(9,H121:H123)</f>
        <v>0</v>
      </c>
      <c r="I124" s="5"/>
      <c r="J124" s="179"/>
      <c r="K124" s="138"/>
      <c r="M124" s="3"/>
    </row>
    <row r="125" spans="1:13" ht="20.100000000000001" customHeight="1" x14ac:dyDescent="0.4">
      <c r="A125" s="98"/>
      <c r="B125" s="105" t="s">
        <v>16</v>
      </c>
      <c r="C125" s="32"/>
      <c r="D125" s="40" t="str">
        <f>IF(F125&gt;0,1,"")</f>
        <v/>
      </c>
      <c r="E125" s="89" t="str">
        <f>IF(D125&lt;&gt;"","式","")</f>
        <v/>
      </c>
      <c r="F125" s="123"/>
      <c r="G125" s="8">
        <f t="shared" ref="G125:G127" si="60">IFERROR(F125*D125,0)</f>
        <v>0</v>
      </c>
      <c r="H125" s="9">
        <f t="shared" ref="H125:H127" si="61">ROUNDDOWN(G125/1.1,0)</f>
        <v>0</v>
      </c>
      <c r="J125" s="180"/>
      <c r="K125" s="136"/>
      <c r="L125" s="129"/>
      <c r="M125" s="130"/>
    </row>
    <row r="126" spans="1:13" ht="20.100000000000001" customHeight="1" x14ac:dyDescent="0.4">
      <c r="A126" s="98"/>
      <c r="B126" s="108"/>
      <c r="C126" s="32"/>
      <c r="D126" s="40" t="str">
        <f>IF(F126&gt;0,1,"")</f>
        <v/>
      </c>
      <c r="E126" s="89" t="str">
        <f>IF(D126&lt;&gt;"","式","")</f>
        <v/>
      </c>
      <c r="F126" s="123"/>
      <c r="G126" s="8">
        <f t="shared" si="60"/>
        <v>0</v>
      </c>
      <c r="H126" s="9">
        <f t="shared" si="61"/>
        <v>0</v>
      </c>
      <c r="J126" s="180"/>
      <c r="K126" s="136"/>
      <c r="L126" s="129"/>
      <c r="M126" s="130"/>
    </row>
    <row r="127" spans="1:13" ht="20.100000000000001" customHeight="1" thickBot="1" x14ac:dyDescent="0.45">
      <c r="A127" s="98"/>
      <c r="B127" s="108"/>
      <c r="C127" s="32"/>
      <c r="D127" s="40" t="str">
        <f>IF(F127&gt;0,1,"")</f>
        <v/>
      </c>
      <c r="E127" s="89" t="str">
        <f>IF(D127&lt;&gt;"","式","")</f>
        <v/>
      </c>
      <c r="F127" s="123"/>
      <c r="G127" s="8">
        <f t="shared" si="60"/>
        <v>0</v>
      </c>
      <c r="H127" s="9">
        <f t="shared" si="61"/>
        <v>0</v>
      </c>
      <c r="J127" s="180"/>
      <c r="K127" s="136"/>
      <c r="L127" s="129"/>
      <c r="M127" s="130"/>
    </row>
    <row r="128" spans="1:13" ht="20.100000000000001" customHeight="1" thickBot="1" x14ac:dyDescent="0.45">
      <c r="A128" s="98"/>
      <c r="B128" s="104"/>
      <c r="C128" s="114" t="s">
        <v>10</v>
      </c>
      <c r="D128" s="117"/>
      <c r="E128" s="118"/>
      <c r="F128" s="23"/>
      <c r="G128" s="18">
        <f>SUBTOTAL(9,G125:G127)</f>
        <v>0</v>
      </c>
      <c r="H128" s="18">
        <f>SUBTOTAL(9,H125:H127)</f>
        <v>0</v>
      </c>
      <c r="I128" s="5"/>
      <c r="J128" s="179"/>
      <c r="K128" s="138"/>
      <c r="M128" s="3"/>
    </row>
    <row r="129" spans="1:17" ht="20.100000000000001" customHeight="1" x14ac:dyDescent="0.4">
      <c r="A129" s="98"/>
      <c r="B129" s="109" t="s">
        <v>17</v>
      </c>
      <c r="C129" s="32"/>
      <c r="D129" s="40" t="str">
        <f>IF(F129&gt;0,1,"")</f>
        <v/>
      </c>
      <c r="E129" s="89" t="str">
        <f>IF(D129&lt;&gt;"","式","")</f>
        <v/>
      </c>
      <c r="F129" s="123"/>
      <c r="G129" s="8">
        <f t="shared" ref="G129:G131" si="62">IFERROR(F129*D129,0)</f>
        <v>0</v>
      </c>
      <c r="H129" s="9">
        <f t="shared" ref="H129:H131" si="63">ROUNDDOWN(G129/1.1,0)</f>
        <v>0</v>
      </c>
      <c r="I129" s="5"/>
      <c r="J129" s="179"/>
      <c r="K129" s="138"/>
      <c r="L129" s="129"/>
      <c r="M129" s="130"/>
    </row>
    <row r="130" spans="1:17" ht="20.100000000000001" customHeight="1" x14ac:dyDescent="0.4">
      <c r="A130" s="98"/>
      <c r="B130" s="108"/>
      <c r="C130" s="32"/>
      <c r="D130" s="40" t="str">
        <f>IF(F130&gt;0,1,"")</f>
        <v/>
      </c>
      <c r="E130" s="89" t="str">
        <f>IF(D130&lt;&gt;"","式","")</f>
        <v/>
      </c>
      <c r="F130" s="123"/>
      <c r="G130" s="8">
        <f t="shared" si="62"/>
        <v>0</v>
      </c>
      <c r="H130" s="9">
        <f t="shared" si="63"/>
        <v>0</v>
      </c>
      <c r="J130" s="180"/>
      <c r="K130" s="136"/>
      <c r="L130" s="129"/>
      <c r="M130" s="130"/>
    </row>
    <row r="131" spans="1:17" ht="20.100000000000001" customHeight="1" thickBot="1" x14ac:dyDescent="0.45">
      <c r="A131" s="98"/>
      <c r="B131" s="108"/>
      <c r="C131" s="32"/>
      <c r="D131" s="40" t="str">
        <f>IF(F131&gt;0,1,"")</f>
        <v/>
      </c>
      <c r="E131" s="89" t="str">
        <f>IF(D131&lt;&gt;"","式","")</f>
        <v/>
      </c>
      <c r="F131" s="123"/>
      <c r="G131" s="8">
        <f t="shared" si="62"/>
        <v>0</v>
      </c>
      <c r="H131" s="9">
        <f t="shared" si="63"/>
        <v>0</v>
      </c>
      <c r="J131" s="180"/>
      <c r="K131" s="136"/>
      <c r="L131" s="129"/>
      <c r="M131" s="130"/>
    </row>
    <row r="132" spans="1:17" ht="20.100000000000001" customHeight="1" thickBot="1" x14ac:dyDescent="0.45">
      <c r="A132" s="98"/>
      <c r="B132" s="104"/>
      <c r="C132" s="114" t="s">
        <v>10</v>
      </c>
      <c r="D132" s="117"/>
      <c r="E132" s="118"/>
      <c r="F132" s="23"/>
      <c r="G132" s="18">
        <f>SUBTOTAL(9,G129:G131)</f>
        <v>0</v>
      </c>
      <c r="H132" s="18">
        <f>SUBTOTAL(9,H129:H131)</f>
        <v>0</v>
      </c>
      <c r="I132" s="5"/>
      <c r="J132" s="179"/>
      <c r="K132" s="138"/>
      <c r="M132" s="3"/>
    </row>
    <row r="133" spans="1:17" ht="28.5" customHeight="1" thickBot="1" x14ac:dyDescent="0.45">
      <c r="A133" s="110"/>
      <c r="B133" s="111" t="s">
        <v>1</v>
      </c>
      <c r="C133" s="119"/>
      <c r="D133" s="120"/>
      <c r="E133" s="121"/>
      <c r="F133" s="25"/>
      <c r="G133" s="20">
        <f>SUBTOTAL(9,G102:G132)</f>
        <v>0</v>
      </c>
      <c r="H133" s="20">
        <f>SUBTOTAL(9,H102:H132)</f>
        <v>0</v>
      </c>
      <c r="J133" s="180"/>
      <c r="K133" s="136"/>
      <c r="M133" s="3"/>
    </row>
    <row r="134" spans="1:17" ht="24" customHeight="1" thickBot="1" x14ac:dyDescent="0.45">
      <c r="A134" s="112" t="s">
        <v>22</v>
      </c>
      <c r="B134" s="113" t="s">
        <v>18</v>
      </c>
      <c r="C134" s="37"/>
      <c r="D134" s="86" t="str">
        <f>IF(F134&gt;0,1,"")</f>
        <v/>
      </c>
      <c r="E134" s="88" t="str">
        <f>IF(D134&lt;&gt;"","式","")</f>
        <v/>
      </c>
      <c r="F134" s="126"/>
      <c r="G134" s="10">
        <f t="shared" ref="G134:G135" si="64">IFERROR(F134*D134,0)</f>
        <v>0</v>
      </c>
      <c r="H134" s="19">
        <f>ROUNDDOWN(G134/1.1,0)</f>
        <v>0</v>
      </c>
      <c r="J134" s="180"/>
      <c r="K134" s="136"/>
      <c r="L134" s="129"/>
      <c r="M134" s="130"/>
    </row>
    <row r="135" spans="1:17" ht="24" customHeight="1" thickBot="1" x14ac:dyDescent="0.45">
      <c r="A135" s="112" t="s">
        <v>23</v>
      </c>
      <c r="B135" s="113" t="s">
        <v>19</v>
      </c>
      <c r="C135" s="37"/>
      <c r="D135" s="87" t="str">
        <f>IF(F135&gt;0,1,"")</f>
        <v/>
      </c>
      <c r="E135" s="88" t="str">
        <f>IF(D135&lt;&gt;"","式","")</f>
        <v/>
      </c>
      <c r="F135" s="126"/>
      <c r="G135" s="10">
        <f t="shared" si="64"/>
        <v>0</v>
      </c>
      <c r="H135" s="19">
        <f>ROUNDDOWN(G135/1.1,0)</f>
        <v>0</v>
      </c>
      <c r="J135" s="180"/>
      <c r="K135" s="136"/>
      <c r="L135" s="129"/>
      <c r="M135" s="130"/>
    </row>
    <row r="136" spans="1:17" ht="31.5" customHeight="1" thickBot="1" x14ac:dyDescent="0.45">
      <c r="A136" s="188" t="s">
        <v>2</v>
      </c>
      <c r="B136" s="189"/>
      <c r="C136" s="119"/>
      <c r="D136" s="120"/>
      <c r="E136" s="121"/>
      <c r="F136" s="26"/>
      <c r="G136" s="21">
        <f>SUBTOTAL(9,G102:G135)</f>
        <v>0</v>
      </c>
      <c r="H136" s="22">
        <f>SUBTOTAL(9,H102:H135)</f>
        <v>0</v>
      </c>
      <c r="J136" s="183"/>
      <c r="K136" s="136"/>
    </row>
    <row r="137" spans="1:17" ht="19.5" customHeight="1" thickBot="1" x14ac:dyDescent="0.45">
      <c r="J137" s="136"/>
      <c r="K137" s="136"/>
    </row>
    <row r="138" spans="1:17" ht="21" customHeight="1" thickBot="1" x14ac:dyDescent="0.45">
      <c r="A138" s="2" t="s">
        <v>7</v>
      </c>
      <c r="J138" s="136"/>
      <c r="K138" s="136"/>
      <c r="M138" s="132"/>
      <c r="N138" s="132"/>
      <c r="O138" s="132"/>
      <c r="P138" s="132"/>
      <c r="Q138" s="132"/>
    </row>
    <row r="139" spans="1:17" ht="24" x14ac:dyDescent="0.4">
      <c r="B139" s="3" t="s">
        <v>11</v>
      </c>
      <c r="C139" s="12"/>
      <c r="D139" s="4"/>
      <c r="E139" s="4"/>
      <c r="F139" s="4"/>
      <c r="J139" s="136"/>
      <c r="K139" s="136"/>
      <c r="M139" s="132"/>
      <c r="N139" s="132"/>
      <c r="O139" s="132"/>
      <c r="P139" s="132"/>
      <c r="Q139" s="132"/>
    </row>
    <row r="140" spans="1:17" ht="22.5" customHeight="1" thickBot="1" x14ac:dyDescent="0.45">
      <c r="A140" s="3"/>
      <c r="B140" s="95" t="s">
        <v>39</v>
      </c>
      <c r="C140" s="94" t="s">
        <v>34</v>
      </c>
      <c r="G140" s="1"/>
      <c r="H140" s="1" t="s">
        <v>6</v>
      </c>
      <c r="J140" s="136"/>
      <c r="K140" s="136"/>
      <c r="M140" s="132"/>
      <c r="N140" s="132"/>
      <c r="O140" s="132"/>
      <c r="P140" s="132"/>
      <c r="Q140" s="132"/>
    </row>
    <row r="141" spans="1:17" ht="30.75" customHeight="1" thickBot="1" x14ac:dyDescent="0.45">
      <c r="A141" s="210" t="s">
        <v>24</v>
      </c>
      <c r="B141" s="212" t="s">
        <v>21</v>
      </c>
      <c r="C141" s="214" t="s">
        <v>50</v>
      </c>
      <c r="D141" s="202" t="s">
        <v>3</v>
      </c>
      <c r="E141" s="203"/>
      <c r="F141" s="216" t="s">
        <v>62</v>
      </c>
      <c r="G141" s="206" t="s">
        <v>4</v>
      </c>
      <c r="H141" s="208" t="s">
        <v>9</v>
      </c>
      <c r="J141" s="136"/>
      <c r="K141" s="136"/>
      <c r="M141" s="128"/>
      <c r="N141" s="128"/>
      <c r="O141" s="128"/>
      <c r="P141" s="128"/>
      <c r="Q141" s="128"/>
    </row>
    <row r="142" spans="1:17" ht="21" customHeight="1" thickBot="1" x14ac:dyDescent="0.45">
      <c r="A142" s="211"/>
      <c r="B142" s="213"/>
      <c r="C142" s="215"/>
      <c r="D142" s="204"/>
      <c r="E142" s="205"/>
      <c r="F142" s="217"/>
      <c r="G142" s="207"/>
      <c r="H142" s="209"/>
      <c r="J142" s="176" t="s">
        <v>51</v>
      </c>
      <c r="K142" s="135"/>
      <c r="M142" s="3"/>
    </row>
    <row r="143" spans="1:17" ht="28.5" customHeight="1" x14ac:dyDescent="0.4">
      <c r="A143" s="96" t="s">
        <v>25</v>
      </c>
      <c r="B143" s="97" t="s">
        <v>8</v>
      </c>
      <c r="C143" s="30"/>
      <c r="D143" s="38"/>
      <c r="E143" s="93" t="str">
        <f t="shared" ref="E143:E146" si="65">IF(D143&lt;&gt;"","式","")</f>
        <v/>
      </c>
      <c r="F143" s="122"/>
      <c r="G143" s="13">
        <f>IFERROR(F143*D143,0)</f>
        <v>0</v>
      </c>
      <c r="H143" s="14">
        <f>ROUNDDOWN(G143/1.1,0)</f>
        <v>0</v>
      </c>
      <c r="J143" s="177"/>
      <c r="K143" s="136"/>
      <c r="L143" s="129"/>
      <c r="M143" s="130"/>
    </row>
    <row r="144" spans="1:17" ht="27" customHeight="1" x14ac:dyDescent="0.4">
      <c r="A144" s="98"/>
      <c r="B144" s="99" t="s">
        <v>20</v>
      </c>
      <c r="C144" s="31"/>
      <c r="D144" s="39" t="str">
        <f>IF(F144&gt;0,1,"")</f>
        <v/>
      </c>
      <c r="E144" s="90" t="str">
        <f t="shared" si="65"/>
        <v/>
      </c>
      <c r="F144" s="122"/>
      <c r="G144" s="15">
        <f>IFERROR(F144*D144,0)</f>
        <v>0</v>
      </c>
      <c r="H144" s="16">
        <f t="shared" ref="H144:H146" si="66">ROUNDDOWN(G144/1.1,0)</f>
        <v>0</v>
      </c>
      <c r="J144" s="178"/>
      <c r="K144" s="136"/>
      <c r="L144" s="129"/>
      <c r="M144" s="130"/>
    </row>
    <row r="145" spans="1:13" ht="20.100000000000001" customHeight="1" x14ac:dyDescent="0.4">
      <c r="A145" s="98"/>
      <c r="B145" s="100" t="s">
        <v>5</v>
      </c>
      <c r="C145" s="30"/>
      <c r="D145" s="40" t="str">
        <f>IF(F145&gt;0,1,"")</f>
        <v/>
      </c>
      <c r="E145" s="89" t="str">
        <f t="shared" si="65"/>
        <v/>
      </c>
      <c r="F145" s="123"/>
      <c r="G145" s="13">
        <f>IFERROR(F145*D145,0)</f>
        <v>0</v>
      </c>
      <c r="H145" s="14">
        <f t="shared" si="66"/>
        <v>0</v>
      </c>
      <c r="I145" s="5"/>
      <c r="J145" s="178"/>
      <c r="K145" s="138"/>
      <c r="L145" s="129"/>
      <c r="M145" s="130"/>
    </row>
    <row r="146" spans="1:13" ht="21" customHeight="1" thickBot="1" x14ac:dyDescent="0.45">
      <c r="A146" s="98"/>
      <c r="B146" s="101"/>
      <c r="C146" s="32"/>
      <c r="D146" s="41" t="str">
        <f>IF(F146&gt;0,1,"")</f>
        <v/>
      </c>
      <c r="E146" s="92" t="str">
        <f t="shared" si="65"/>
        <v/>
      </c>
      <c r="F146" s="123"/>
      <c r="G146" s="8">
        <f>IFERROR(F146*D146,0)</f>
        <v>0</v>
      </c>
      <c r="H146" s="9">
        <f t="shared" si="66"/>
        <v>0</v>
      </c>
      <c r="I146" s="5"/>
      <c r="J146" s="178"/>
      <c r="K146" s="138"/>
      <c r="L146" s="129"/>
      <c r="M146" s="130"/>
    </row>
    <row r="147" spans="1:13" ht="24.95" customHeight="1" thickBot="1" x14ac:dyDescent="0.45">
      <c r="A147" s="98"/>
      <c r="B147" s="102"/>
      <c r="C147" s="114" t="s">
        <v>10</v>
      </c>
      <c r="D147" s="115"/>
      <c r="E147" s="116"/>
      <c r="F147" s="24"/>
      <c r="G147" s="17">
        <f>SUBTOTAL(9,G145:G146)</f>
        <v>0</v>
      </c>
      <c r="H147" s="17">
        <f>SUBTOTAL(9,H145:H146)</f>
        <v>0</v>
      </c>
      <c r="J147" s="178"/>
      <c r="K147" s="136"/>
      <c r="M147" s="3"/>
    </row>
    <row r="148" spans="1:13" ht="20.100000000000001" customHeight="1" x14ac:dyDescent="0.4">
      <c r="A148" s="98"/>
      <c r="B148" s="103" t="s">
        <v>0</v>
      </c>
      <c r="C148" s="127"/>
      <c r="D148" s="42"/>
      <c r="E148" s="91" t="str">
        <f t="shared" ref="E148:E151" si="67">IF(D148&lt;&gt;"","式","")</f>
        <v/>
      </c>
      <c r="F148" s="124"/>
      <c r="G148" s="28">
        <f t="shared" ref="G148:G151" si="68">IFERROR(F148*D148,0)</f>
        <v>0</v>
      </c>
      <c r="H148" s="29">
        <f>IF(AND(F148&gt;0,F148&lt;1000),"     対象外",ROUNDDOWN(G148/1.1,0))</f>
        <v>0</v>
      </c>
      <c r="I148" s="5"/>
      <c r="J148" s="179"/>
      <c r="K148" s="138"/>
      <c r="L148" s="129"/>
      <c r="M148" s="130"/>
    </row>
    <row r="149" spans="1:13" ht="21" customHeight="1" x14ac:dyDescent="0.4">
      <c r="A149" s="98"/>
      <c r="B149" s="101"/>
      <c r="C149" s="32"/>
      <c r="D149" s="41" t="str">
        <f>IF(F149&gt;0,1,"")</f>
        <v/>
      </c>
      <c r="E149" s="92" t="str">
        <f t="shared" si="67"/>
        <v/>
      </c>
      <c r="F149" s="123"/>
      <c r="G149" s="8">
        <f t="shared" si="68"/>
        <v>0</v>
      </c>
      <c r="H149" s="9">
        <f t="shared" ref="H149:H151" si="69">IF(AND(F149&gt;0,F149&lt;1000),"     対象外",ROUNDDOWN(G149/1.1,0))</f>
        <v>0</v>
      </c>
      <c r="I149" s="5"/>
      <c r="J149" s="179"/>
      <c r="K149" s="138"/>
      <c r="L149" s="129"/>
      <c r="M149" s="130"/>
    </row>
    <row r="150" spans="1:13" ht="21" customHeight="1" x14ac:dyDescent="0.4">
      <c r="A150" s="98"/>
      <c r="B150" s="101"/>
      <c r="C150" s="32"/>
      <c r="D150" s="41" t="str">
        <f>IF(F150&gt;0,1,"")</f>
        <v/>
      </c>
      <c r="E150" s="92" t="str">
        <f t="shared" si="67"/>
        <v/>
      </c>
      <c r="F150" s="123"/>
      <c r="G150" s="8">
        <f t="shared" si="68"/>
        <v>0</v>
      </c>
      <c r="H150" s="9">
        <f t="shared" si="69"/>
        <v>0</v>
      </c>
      <c r="I150" s="5"/>
      <c r="J150" s="179"/>
      <c r="K150" s="138"/>
      <c r="L150" s="129"/>
      <c r="M150" s="130"/>
    </row>
    <row r="151" spans="1:13" ht="21" customHeight="1" thickBot="1" x14ac:dyDescent="0.45">
      <c r="A151" s="98"/>
      <c r="B151" s="101"/>
      <c r="C151" s="32"/>
      <c r="D151" s="41" t="str">
        <f>IF(F151&gt;0,1,"")</f>
        <v/>
      </c>
      <c r="E151" s="92" t="str">
        <f t="shared" si="67"/>
        <v/>
      </c>
      <c r="F151" s="123"/>
      <c r="G151" s="8">
        <f t="shared" si="68"/>
        <v>0</v>
      </c>
      <c r="H151" s="9">
        <f t="shared" si="69"/>
        <v>0</v>
      </c>
      <c r="I151" s="5"/>
      <c r="J151" s="179"/>
      <c r="K151" s="138"/>
      <c r="L151" s="129"/>
      <c r="M151" s="130"/>
    </row>
    <row r="152" spans="1:13" ht="20.100000000000001" customHeight="1" thickBot="1" x14ac:dyDescent="0.45">
      <c r="A152" s="98"/>
      <c r="B152" s="104"/>
      <c r="C152" s="114" t="s">
        <v>10</v>
      </c>
      <c r="D152" s="117"/>
      <c r="E152" s="118"/>
      <c r="F152" s="23"/>
      <c r="G152" s="18">
        <f>SUBTOTAL(9,G148:G151)</f>
        <v>0</v>
      </c>
      <c r="H152" s="18">
        <f>SUBTOTAL(9,H148:H151)</f>
        <v>0</v>
      </c>
      <c r="I152" s="5"/>
      <c r="J152" s="179"/>
      <c r="K152" s="138"/>
      <c r="M152" s="3"/>
    </row>
    <row r="153" spans="1:13" ht="20.100000000000001" customHeight="1" x14ac:dyDescent="0.4">
      <c r="A153" s="98"/>
      <c r="B153" s="105" t="s">
        <v>12</v>
      </c>
      <c r="C153" s="32"/>
      <c r="D153" s="40" t="str">
        <f>IF(F153&gt;0,1,"")</f>
        <v/>
      </c>
      <c r="E153" s="89" t="str">
        <f t="shared" ref="E153:E154" si="70">IF(D153&lt;&gt;"","式","")</f>
        <v/>
      </c>
      <c r="F153" s="123"/>
      <c r="G153" s="8">
        <f t="shared" ref="G153:G154" si="71">IFERROR(F153*D153,0)</f>
        <v>0</v>
      </c>
      <c r="H153" s="9">
        <f t="shared" ref="H153:H154" si="72">ROUNDDOWN(G153/1.1,0)</f>
        <v>0</v>
      </c>
      <c r="J153" s="180"/>
      <c r="K153" s="136"/>
      <c r="L153" s="129"/>
      <c r="M153" s="130"/>
    </row>
    <row r="154" spans="1:13" ht="20.100000000000001" customHeight="1" thickBot="1" x14ac:dyDescent="0.45">
      <c r="A154" s="98"/>
      <c r="B154" s="101"/>
      <c r="C154" s="32"/>
      <c r="D154" s="40" t="str">
        <f>IF(F154&gt;0,1,"")</f>
        <v/>
      </c>
      <c r="E154" s="89" t="str">
        <f t="shared" si="70"/>
        <v/>
      </c>
      <c r="F154" s="123"/>
      <c r="G154" s="8">
        <f t="shared" si="71"/>
        <v>0</v>
      </c>
      <c r="H154" s="9">
        <f t="shared" si="72"/>
        <v>0</v>
      </c>
      <c r="I154" s="6"/>
      <c r="J154" s="181"/>
      <c r="K154" s="139"/>
      <c r="L154" s="129"/>
      <c r="M154" s="130"/>
    </row>
    <row r="155" spans="1:13" ht="20.100000000000001" customHeight="1" thickBot="1" x14ac:dyDescent="0.45">
      <c r="A155" s="98"/>
      <c r="B155" s="104"/>
      <c r="C155" s="114" t="s">
        <v>10</v>
      </c>
      <c r="D155" s="117"/>
      <c r="E155" s="118"/>
      <c r="F155" s="23"/>
      <c r="G155" s="18">
        <f>SUBTOTAL(9,G153:G154)</f>
        <v>0</v>
      </c>
      <c r="H155" s="18">
        <f>SUBTOTAL(9,H153:H154)</f>
        <v>0</v>
      </c>
      <c r="I155" s="5"/>
      <c r="J155" s="179"/>
      <c r="K155" s="138"/>
      <c r="M155" s="3"/>
    </row>
    <row r="156" spans="1:13" ht="21.75" customHeight="1" x14ac:dyDescent="0.4">
      <c r="A156" s="98"/>
      <c r="B156" s="106" t="s">
        <v>13</v>
      </c>
      <c r="C156" s="34"/>
      <c r="D156" s="42" t="str">
        <f>IF(F156&gt;0,1,"")</f>
        <v/>
      </c>
      <c r="E156" s="91" t="str">
        <f t="shared" ref="E156:E158" si="73">IF(D156&lt;&gt;"","式","")</f>
        <v/>
      </c>
      <c r="F156" s="125"/>
      <c r="G156" s="8">
        <f t="shared" ref="G156:G158" si="74">IFERROR(F156*D156,0)</f>
        <v>0</v>
      </c>
      <c r="H156" s="9">
        <f t="shared" ref="H156:H158" si="75">ROUNDDOWN(G156/1.1,0)</f>
        <v>0</v>
      </c>
      <c r="I156" s="5"/>
      <c r="J156" s="179"/>
      <c r="K156" s="138"/>
      <c r="L156" s="129"/>
      <c r="M156" s="130"/>
    </row>
    <row r="157" spans="1:13" ht="19.5" customHeight="1" x14ac:dyDescent="0.4">
      <c r="A157" s="98"/>
      <c r="B157" s="105" t="s">
        <v>14</v>
      </c>
      <c r="C157" s="35"/>
      <c r="D157" s="43" t="str">
        <f>IF(F157&gt;0,1,"")</f>
        <v/>
      </c>
      <c r="E157" s="90" t="str">
        <f t="shared" si="73"/>
        <v/>
      </c>
      <c r="F157" s="123"/>
      <c r="G157" s="8">
        <f t="shared" si="74"/>
        <v>0</v>
      </c>
      <c r="H157" s="9">
        <f t="shared" si="75"/>
        <v>0</v>
      </c>
      <c r="I157" s="5"/>
      <c r="J157" s="179"/>
      <c r="K157" s="138"/>
      <c r="L157" s="129"/>
      <c r="M157" s="130"/>
    </row>
    <row r="158" spans="1:13" ht="20.100000000000001" customHeight="1" thickBot="1" x14ac:dyDescent="0.45">
      <c r="A158" s="98"/>
      <c r="B158" s="107"/>
      <c r="C158" s="32"/>
      <c r="D158" s="43" t="str">
        <f>IF(F158&gt;0,1,"")</f>
        <v/>
      </c>
      <c r="E158" s="90" t="str">
        <f t="shared" si="73"/>
        <v/>
      </c>
      <c r="F158" s="123"/>
      <c r="G158" s="8">
        <f t="shared" si="74"/>
        <v>0</v>
      </c>
      <c r="H158" s="8">
        <f t="shared" si="75"/>
        <v>0</v>
      </c>
      <c r="I158" s="7"/>
      <c r="J158" s="182"/>
      <c r="K158" s="140"/>
      <c r="L158" s="129"/>
      <c r="M158" s="130"/>
    </row>
    <row r="159" spans="1:13" ht="20.100000000000001" customHeight="1" thickBot="1" x14ac:dyDescent="0.45">
      <c r="A159" s="98"/>
      <c r="B159" s="101"/>
      <c r="C159" s="114" t="s">
        <v>10</v>
      </c>
      <c r="D159" s="117"/>
      <c r="E159" s="118"/>
      <c r="F159" s="23"/>
      <c r="G159" s="18">
        <f>SUBTOTAL(9,G157:G158)</f>
        <v>0</v>
      </c>
      <c r="H159" s="18">
        <f>SUBTOTAL(9,H157:H158)</f>
        <v>0</v>
      </c>
      <c r="I159" s="7"/>
      <c r="J159" s="182"/>
      <c r="K159" s="140"/>
      <c r="L159" s="131"/>
      <c r="M159" s="3"/>
    </row>
    <row r="160" spans="1:13" ht="20.100000000000001" customHeight="1" x14ac:dyDescent="0.4">
      <c r="A160" s="98"/>
      <c r="B160" s="105" t="s">
        <v>15</v>
      </c>
      <c r="C160" s="35"/>
      <c r="D160" s="40" t="str">
        <f>IF(F160&gt;0,1,"")</f>
        <v/>
      </c>
      <c r="E160" s="89" t="str">
        <f t="shared" ref="E160:E162" si="76">IF(D160&lt;&gt;"","式","")</f>
        <v/>
      </c>
      <c r="F160" s="123"/>
      <c r="G160" s="8">
        <f t="shared" ref="G160:G162" si="77">IFERROR(F160*D160,0)</f>
        <v>0</v>
      </c>
      <c r="H160" s="9">
        <f t="shared" ref="H160:H162" si="78">ROUNDDOWN(G160/1.1,0)</f>
        <v>0</v>
      </c>
      <c r="I160" s="5"/>
      <c r="J160" s="179"/>
      <c r="K160" s="138"/>
      <c r="L160" s="129"/>
      <c r="M160" s="130"/>
    </row>
    <row r="161" spans="1:13" ht="20.100000000000001" customHeight="1" x14ac:dyDescent="0.4">
      <c r="A161" s="98"/>
      <c r="B161" s="108"/>
      <c r="C161" s="35"/>
      <c r="D161" s="41" t="str">
        <f>IF(F161&gt;0,1,"")</f>
        <v/>
      </c>
      <c r="E161" s="90" t="str">
        <f t="shared" si="76"/>
        <v/>
      </c>
      <c r="F161" s="123"/>
      <c r="G161" s="8">
        <f t="shared" si="77"/>
        <v>0</v>
      </c>
      <c r="H161" s="9">
        <f t="shared" si="78"/>
        <v>0</v>
      </c>
      <c r="I161" s="5"/>
      <c r="J161" s="179"/>
      <c r="K161" s="138"/>
      <c r="L161" s="129"/>
      <c r="M161" s="130"/>
    </row>
    <row r="162" spans="1:13" ht="20.100000000000001" customHeight="1" thickBot="1" x14ac:dyDescent="0.45">
      <c r="A162" s="98"/>
      <c r="B162" s="108"/>
      <c r="C162" s="35"/>
      <c r="D162" s="41" t="str">
        <f>IF(F162&gt;0,1,"")</f>
        <v/>
      </c>
      <c r="E162" s="90" t="str">
        <f t="shared" si="76"/>
        <v/>
      </c>
      <c r="F162" s="123"/>
      <c r="G162" s="8">
        <f t="shared" si="77"/>
        <v>0</v>
      </c>
      <c r="H162" s="9">
        <f t="shared" si="78"/>
        <v>0</v>
      </c>
      <c r="I162" s="5"/>
      <c r="J162" s="179"/>
      <c r="K162" s="138"/>
      <c r="L162" s="129"/>
      <c r="M162" s="130"/>
    </row>
    <row r="163" spans="1:13" ht="20.100000000000001" customHeight="1" thickBot="1" x14ac:dyDescent="0.45">
      <c r="A163" s="98"/>
      <c r="B163" s="104"/>
      <c r="C163" s="114" t="s">
        <v>10</v>
      </c>
      <c r="D163" s="117"/>
      <c r="E163" s="118"/>
      <c r="F163" s="23"/>
      <c r="G163" s="18">
        <f>SUBTOTAL(9,G160:G162)</f>
        <v>0</v>
      </c>
      <c r="H163" s="18">
        <f>SUBTOTAL(9,H160:H162)</f>
        <v>0</v>
      </c>
      <c r="I163" s="5"/>
      <c r="J163" s="179"/>
      <c r="K163" s="138"/>
      <c r="M163" s="3"/>
    </row>
    <row r="164" spans="1:13" ht="20.100000000000001" customHeight="1" x14ac:dyDescent="0.4">
      <c r="A164" s="98"/>
      <c r="B164" s="105" t="s">
        <v>16</v>
      </c>
      <c r="C164" s="32"/>
      <c r="D164" s="40" t="str">
        <f>IF(F164&gt;0,1,"")</f>
        <v/>
      </c>
      <c r="E164" s="89" t="str">
        <f>IF(D164&lt;&gt;"","式","")</f>
        <v/>
      </c>
      <c r="F164" s="123"/>
      <c r="G164" s="8">
        <f t="shared" ref="G164:G166" si="79">IFERROR(F164*D164,0)</f>
        <v>0</v>
      </c>
      <c r="H164" s="9">
        <f t="shared" ref="H164:H166" si="80">ROUNDDOWN(G164/1.1,0)</f>
        <v>0</v>
      </c>
      <c r="J164" s="180"/>
      <c r="K164" s="136"/>
      <c r="L164" s="129"/>
      <c r="M164" s="130"/>
    </row>
    <row r="165" spans="1:13" ht="20.100000000000001" customHeight="1" x14ac:dyDescent="0.4">
      <c r="A165" s="98"/>
      <c r="B165" s="108"/>
      <c r="C165" s="32"/>
      <c r="D165" s="40" t="str">
        <f>IF(F165&gt;0,1,"")</f>
        <v/>
      </c>
      <c r="E165" s="89" t="str">
        <f>IF(D165&lt;&gt;"","式","")</f>
        <v/>
      </c>
      <c r="F165" s="123"/>
      <c r="G165" s="8">
        <f t="shared" si="79"/>
        <v>0</v>
      </c>
      <c r="H165" s="9">
        <f t="shared" si="80"/>
        <v>0</v>
      </c>
      <c r="J165" s="180"/>
      <c r="K165" s="136"/>
      <c r="L165" s="129"/>
      <c r="M165" s="130"/>
    </row>
    <row r="166" spans="1:13" ht="20.100000000000001" customHeight="1" thickBot="1" x14ac:dyDescent="0.45">
      <c r="A166" s="98"/>
      <c r="B166" s="108"/>
      <c r="C166" s="32"/>
      <c r="D166" s="40" t="str">
        <f>IF(F166&gt;0,1,"")</f>
        <v/>
      </c>
      <c r="E166" s="89" t="str">
        <f>IF(D166&lt;&gt;"","式","")</f>
        <v/>
      </c>
      <c r="F166" s="123"/>
      <c r="G166" s="8">
        <f t="shared" si="79"/>
        <v>0</v>
      </c>
      <c r="H166" s="9">
        <f t="shared" si="80"/>
        <v>0</v>
      </c>
      <c r="J166" s="180"/>
      <c r="K166" s="136"/>
      <c r="L166" s="129"/>
      <c r="M166" s="130"/>
    </row>
    <row r="167" spans="1:13" ht="20.100000000000001" customHeight="1" thickBot="1" x14ac:dyDescent="0.45">
      <c r="A167" s="98"/>
      <c r="B167" s="104"/>
      <c r="C167" s="114" t="s">
        <v>10</v>
      </c>
      <c r="D167" s="117"/>
      <c r="E167" s="118"/>
      <c r="F167" s="23"/>
      <c r="G167" s="18">
        <f>SUBTOTAL(9,G164:G166)</f>
        <v>0</v>
      </c>
      <c r="H167" s="18">
        <f>SUBTOTAL(9,H164:H166)</f>
        <v>0</v>
      </c>
      <c r="I167" s="5"/>
      <c r="J167" s="179"/>
      <c r="K167" s="138"/>
      <c r="M167" s="3"/>
    </row>
    <row r="168" spans="1:13" ht="20.100000000000001" customHeight="1" x14ac:dyDescent="0.4">
      <c r="A168" s="98"/>
      <c r="B168" s="109" t="s">
        <v>17</v>
      </c>
      <c r="C168" s="32"/>
      <c r="D168" s="40">
        <v>1</v>
      </c>
      <c r="E168" s="89" t="str">
        <f>IF(D168&lt;&gt;"","式","")</f>
        <v>式</v>
      </c>
      <c r="F168" s="123"/>
      <c r="G168" s="8">
        <f t="shared" ref="G168:G170" si="81">IFERROR(F168*D168,0)</f>
        <v>0</v>
      </c>
      <c r="H168" s="9">
        <f t="shared" ref="H168:H170" si="82">ROUNDDOWN(G168/1.1,0)</f>
        <v>0</v>
      </c>
      <c r="I168" s="5"/>
      <c r="J168" s="179"/>
      <c r="K168" s="138"/>
      <c r="L168" s="129"/>
      <c r="M168" s="130"/>
    </row>
    <row r="169" spans="1:13" ht="20.100000000000001" customHeight="1" x14ac:dyDescent="0.4">
      <c r="A169" s="98"/>
      <c r="B169" s="108"/>
      <c r="C169" s="32"/>
      <c r="D169" s="40" t="str">
        <f>IF(F169&gt;0,1,"")</f>
        <v/>
      </c>
      <c r="E169" s="89" t="str">
        <f>IF(D169&lt;&gt;"","式","")</f>
        <v/>
      </c>
      <c r="F169" s="123"/>
      <c r="G169" s="8">
        <f t="shared" si="81"/>
        <v>0</v>
      </c>
      <c r="H169" s="9">
        <f t="shared" si="82"/>
        <v>0</v>
      </c>
      <c r="J169" s="180"/>
      <c r="K169" s="136"/>
      <c r="L169" s="129"/>
      <c r="M169" s="130"/>
    </row>
    <row r="170" spans="1:13" ht="20.100000000000001" customHeight="1" thickBot="1" x14ac:dyDescent="0.45">
      <c r="A170" s="98"/>
      <c r="B170" s="108"/>
      <c r="C170" s="32"/>
      <c r="D170" s="40" t="str">
        <f>IF(F170&gt;0,1,"")</f>
        <v/>
      </c>
      <c r="E170" s="89" t="str">
        <f>IF(D170&lt;&gt;"","式","")</f>
        <v/>
      </c>
      <c r="F170" s="123"/>
      <c r="G170" s="8">
        <f t="shared" si="81"/>
        <v>0</v>
      </c>
      <c r="H170" s="9">
        <f t="shared" si="82"/>
        <v>0</v>
      </c>
      <c r="J170" s="180"/>
      <c r="K170" s="136"/>
      <c r="L170" s="129"/>
      <c r="M170" s="130"/>
    </row>
    <row r="171" spans="1:13" ht="20.100000000000001" customHeight="1" thickBot="1" x14ac:dyDescent="0.45">
      <c r="A171" s="98"/>
      <c r="B171" s="104"/>
      <c r="C171" s="114" t="s">
        <v>10</v>
      </c>
      <c r="D171" s="117"/>
      <c r="E171" s="118"/>
      <c r="F171" s="23"/>
      <c r="G171" s="18">
        <f>SUBTOTAL(9,G168:G170)</f>
        <v>0</v>
      </c>
      <c r="H171" s="18">
        <f>SUBTOTAL(9,H168:H170)</f>
        <v>0</v>
      </c>
      <c r="I171" s="5"/>
      <c r="J171" s="179"/>
      <c r="K171" s="138"/>
      <c r="M171" s="3"/>
    </row>
    <row r="172" spans="1:13" ht="28.5" customHeight="1" thickBot="1" x14ac:dyDescent="0.45">
      <c r="A172" s="110"/>
      <c r="B172" s="111" t="s">
        <v>1</v>
      </c>
      <c r="C172" s="119"/>
      <c r="D172" s="120"/>
      <c r="E172" s="121"/>
      <c r="F172" s="25"/>
      <c r="G172" s="20">
        <f>SUBTOTAL(9,G141:G171)</f>
        <v>0</v>
      </c>
      <c r="H172" s="20">
        <f>SUBTOTAL(9,H141:H171)</f>
        <v>0</v>
      </c>
      <c r="J172" s="180"/>
      <c r="K172" s="136"/>
      <c r="M172" s="3"/>
    </row>
    <row r="173" spans="1:13" ht="24" customHeight="1" thickBot="1" x14ac:dyDescent="0.45">
      <c r="A173" s="112" t="s">
        <v>22</v>
      </c>
      <c r="B173" s="113" t="s">
        <v>18</v>
      </c>
      <c r="C173" s="37"/>
      <c r="D173" s="86" t="str">
        <f>IF(F173&gt;0,1,"")</f>
        <v/>
      </c>
      <c r="E173" s="88" t="str">
        <f>IF(D173&lt;&gt;"","式","")</f>
        <v/>
      </c>
      <c r="F173" s="126"/>
      <c r="G173" s="10">
        <f t="shared" ref="G173:G174" si="83">IFERROR(F173*D173,0)</f>
        <v>0</v>
      </c>
      <c r="H173" s="19">
        <f>ROUNDDOWN(G173/1.1,0)</f>
        <v>0</v>
      </c>
      <c r="J173" s="180"/>
      <c r="K173" s="136"/>
      <c r="L173" s="129"/>
      <c r="M173" s="130"/>
    </row>
    <row r="174" spans="1:13" ht="24" customHeight="1" thickBot="1" x14ac:dyDescent="0.45">
      <c r="A174" s="112" t="s">
        <v>23</v>
      </c>
      <c r="B174" s="113" t="s">
        <v>19</v>
      </c>
      <c r="C174" s="37"/>
      <c r="D174" s="87" t="str">
        <f>IF(F174&gt;0,1,"")</f>
        <v/>
      </c>
      <c r="E174" s="88" t="str">
        <f>IF(D174&lt;&gt;"","式","")</f>
        <v/>
      </c>
      <c r="F174" s="126"/>
      <c r="G174" s="10">
        <f t="shared" si="83"/>
        <v>0</v>
      </c>
      <c r="H174" s="19">
        <f>ROUNDDOWN(G174/1.1,0)</f>
        <v>0</v>
      </c>
      <c r="J174" s="180"/>
      <c r="K174" s="136"/>
      <c r="L174" s="129"/>
      <c r="M174" s="130"/>
    </row>
    <row r="175" spans="1:13" ht="31.5" customHeight="1" thickBot="1" x14ac:dyDescent="0.45">
      <c r="A175" s="188" t="s">
        <v>2</v>
      </c>
      <c r="B175" s="189"/>
      <c r="C175" s="119"/>
      <c r="D175" s="120"/>
      <c r="E175" s="121"/>
      <c r="F175" s="26"/>
      <c r="G175" s="21">
        <f>SUBTOTAL(9,G141:G174)</f>
        <v>0</v>
      </c>
      <c r="H175" s="22">
        <f>SUBTOTAL(9,H141:H174)</f>
        <v>0</v>
      </c>
      <c r="J175" s="183"/>
      <c r="K175" s="136"/>
    </row>
    <row r="176" spans="1:13" ht="19.5" customHeight="1" thickBot="1" x14ac:dyDescent="0.45">
      <c r="J176" s="136"/>
      <c r="K176" s="136"/>
    </row>
    <row r="177" spans="1:17" ht="21" customHeight="1" thickBot="1" x14ac:dyDescent="0.45">
      <c r="A177" s="2" t="s">
        <v>7</v>
      </c>
      <c r="J177" s="136"/>
      <c r="K177" s="136"/>
      <c r="M177" s="132"/>
      <c r="N177" s="132"/>
      <c r="O177" s="132"/>
      <c r="P177" s="132"/>
      <c r="Q177" s="132"/>
    </row>
    <row r="178" spans="1:17" ht="24" x14ac:dyDescent="0.4">
      <c r="B178" s="3" t="s">
        <v>11</v>
      </c>
      <c r="C178" s="12"/>
      <c r="D178" s="4"/>
      <c r="E178" s="4"/>
      <c r="F178" s="4"/>
      <c r="J178" s="136"/>
      <c r="K178" s="136"/>
      <c r="M178" s="132"/>
      <c r="N178" s="132"/>
      <c r="O178" s="132"/>
      <c r="P178" s="132"/>
      <c r="Q178" s="132"/>
    </row>
    <row r="179" spans="1:17" ht="22.5" customHeight="1" thickBot="1" x14ac:dyDescent="0.45">
      <c r="A179" s="3"/>
      <c r="B179" s="95" t="s">
        <v>40</v>
      </c>
      <c r="C179" s="94" t="s">
        <v>35</v>
      </c>
      <c r="G179" s="1"/>
      <c r="H179" s="1" t="s">
        <v>6</v>
      </c>
      <c r="J179" s="136"/>
      <c r="K179" s="136"/>
      <c r="M179" s="132"/>
      <c r="N179" s="132"/>
      <c r="O179" s="132"/>
      <c r="P179" s="132"/>
      <c r="Q179" s="132"/>
    </row>
    <row r="180" spans="1:17" ht="30.75" customHeight="1" thickBot="1" x14ac:dyDescent="0.45">
      <c r="A180" s="210" t="s">
        <v>24</v>
      </c>
      <c r="B180" s="212" t="s">
        <v>21</v>
      </c>
      <c r="C180" s="214" t="s">
        <v>50</v>
      </c>
      <c r="D180" s="202" t="s">
        <v>3</v>
      </c>
      <c r="E180" s="203"/>
      <c r="F180" s="216" t="s">
        <v>62</v>
      </c>
      <c r="G180" s="206" t="s">
        <v>4</v>
      </c>
      <c r="H180" s="208" t="s">
        <v>9</v>
      </c>
      <c r="J180" s="136"/>
      <c r="K180" s="136"/>
      <c r="M180" s="128"/>
      <c r="N180" s="128"/>
      <c r="O180" s="128"/>
      <c r="P180" s="128"/>
      <c r="Q180" s="128"/>
    </row>
    <row r="181" spans="1:17" ht="21" customHeight="1" thickBot="1" x14ac:dyDescent="0.45">
      <c r="A181" s="211"/>
      <c r="B181" s="213"/>
      <c r="C181" s="215"/>
      <c r="D181" s="204"/>
      <c r="E181" s="205"/>
      <c r="F181" s="217"/>
      <c r="G181" s="207"/>
      <c r="H181" s="209"/>
      <c r="J181" s="176" t="s">
        <v>51</v>
      </c>
      <c r="K181" s="135"/>
      <c r="M181" s="3"/>
    </row>
    <row r="182" spans="1:17" ht="28.5" customHeight="1" x14ac:dyDescent="0.4">
      <c r="A182" s="96" t="s">
        <v>25</v>
      </c>
      <c r="B182" s="97" t="s">
        <v>8</v>
      </c>
      <c r="C182" s="30"/>
      <c r="D182" s="38"/>
      <c r="E182" s="93" t="str">
        <f t="shared" ref="E182:E185" si="84">IF(D182&lt;&gt;"","式","")</f>
        <v/>
      </c>
      <c r="F182" s="122"/>
      <c r="G182" s="13">
        <f>IFERROR(F182*D182,0)</f>
        <v>0</v>
      </c>
      <c r="H182" s="14">
        <f>ROUNDDOWN(G182/1.1,0)</f>
        <v>0</v>
      </c>
      <c r="J182" s="177"/>
      <c r="K182" s="136"/>
      <c r="L182" s="129"/>
      <c r="M182" s="130"/>
    </row>
    <row r="183" spans="1:17" ht="27" customHeight="1" x14ac:dyDescent="0.4">
      <c r="A183" s="98"/>
      <c r="B183" s="99" t="s">
        <v>20</v>
      </c>
      <c r="C183" s="31"/>
      <c r="D183" s="39" t="str">
        <f>IF(F183&gt;0,1,"")</f>
        <v/>
      </c>
      <c r="E183" s="90" t="str">
        <f t="shared" si="84"/>
        <v/>
      </c>
      <c r="F183" s="122"/>
      <c r="G183" s="15">
        <f>IFERROR(F183*D183,0)</f>
        <v>0</v>
      </c>
      <c r="H183" s="16">
        <f t="shared" ref="H183:H185" si="85">ROUNDDOWN(G183/1.1,0)</f>
        <v>0</v>
      </c>
      <c r="J183" s="178"/>
      <c r="K183" s="136"/>
      <c r="L183" s="129"/>
      <c r="M183" s="130"/>
    </row>
    <row r="184" spans="1:17" ht="20.100000000000001" customHeight="1" x14ac:dyDescent="0.4">
      <c r="A184" s="98"/>
      <c r="B184" s="100" t="s">
        <v>5</v>
      </c>
      <c r="C184" s="30"/>
      <c r="D184" s="40" t="str">
        <f>IF(F184&gt;0,1,"")</f>
        <v/>
      </c>
      <c r="E184" s="89" t="str">
        <f t="shared" si="84"/>
        <v/>
      </c>
      <c r="F184" s="123"/>
      <c r="G184" s="13">
        <f>IFERROR(F184*D184,0)</f>
        <v>0</v>
      </c>
      <c r="H184" s="14">
        <f t="shared" si="85"/>
        <v>0</v>
      </c>
      <c r="I184" s="5"/>
      <c r="J184" s="178"/>
      <c r="K184" s="138"/>
      <c r="L184" s="129"/>
      <c r="M184" s="130"/>
    </row>
    <row r="185" spans="1:17" ht="21" customHeight="1" thickBot="1" x14ac:dyDescent="0.45">
      <c r="A185" s="98"/>
      <c r="B185" s="101"/>
      <c r="C185" s="32"/>
      <c r="D185" s="41" t="str">
        <f>IF(F185&gt;0,1,"")</f>
        <v/>
      </c>
      <c r="E185" s="92" t="str">
        <f t="shared" si="84"/>
        <v/>
      </c>
      <c r="F185" s="123"/>
      <c r="G185" s="8">
        <f>IFERROR(F185*D185,0)</f>
        <v>0</v>
      </c>
      <c r="H185" s="9">
        <f t="shared" si="85"/>
        <v>0</v>
      </c>
      <c r="I185" s="5"/>
      <c r="J185" s="178"/>
      <c r="K185" s="138"/>
      <c r="L185" s="129"/>
      <c r="M185" s="130"/>
    </row>
    <row r="186" spans="1:17" ht="24.95" customHeight="1" thickBot="1" x14ac:dyDescent="0.45">
      <c r="A186" s="98"/>
      <c r="B186" s="102"/>
      <c r="C186" s="114" t="s">
        <v>10</v>
      </c>
      <c r="D186" s="115"/>
      <c r="E186" s="116"/>
      <c r="F186" s="24"/>
      <c r="G186" s="17">
        <f>SUBTOTAL(9,G184:G185)</f>
        <v>0</v>
      </c>
      <c r="H186" s="17">
        <f>SUBTOTAL(9,H184:H185)</f>
        <v>0</v>
      </c>
      <c r="J186" s="178"/>
      <c r="K186" s="136"/>
      <c r="M186" s="3"/>
    </row>
    <row r="187" spans="1:17" ht="20.100000000000001" customHeight="1" x14ac:dyDescent="0.4">
      <c r="A187" s="98"/>
      <c r="B187" s="103" t="s">
        <v>0</v>
      </c>
      <c r="C187" s="127"/>
      <c r="D187" s="42"/>
      <c r="E187" s="91" t="str">
        <f t="shared" ref="E187:E190" si="86">IF(D187&lt;&gt;"","式","")</f>
        <v/>
      </c>
      <c r="F187" s="124"/>
      <c r="G187" s="28">
        <f t="shared" ref="G187:G190" si="87">IFERROR(F187*D187,0)</f>
        <v>0</v>
      </c>
      <c r="H187" s="29">
        <f>IF(AND(F187&gt;0,F187&lt;1000),"     対象外",ROUNDDOWN(G187/1.1,0))</f>
        <v>0</v>
      </c>
      <c r="I187" s="5"/>
      <c r="J187" s="179"/>
      <c r="K187" s="138"/>
      <c r="L187" s="129"/>
      <c r="M187" s="130"/>
    </row>
    <row r="188" spans="1:17" ht="21" customHeight="1" x14ac:dyDescent="0.4">
      <c r="A188" s="98"/>
      <c r="B188" s="101"/>
      <c r="C188" s="32"/>
      <c r="D188" s="41" t="str">
        <f>IF(F188&gt;0,1,"")</f>
        <v/>
      </c>
      <c r="E188" s="92" t="str">
        <f t="shared" si="86"/>
        <v/>
      </c>
      <c r="F188" s="123"/>
      <c r="G188" s="8">
        <f t="shared" si="87"/>
        <v>0</v>
      </c>
      <c r="H188" s="9">
        <f t="shared" ref="H188:H190" si="88">IF(AND(F188&gt;0,F188&lt;1000),"     対象外",ROUNDDOWN(G188/1.1,0))</f>
        <v>0</v>
      </c>
      <c r="I188" s="5"/>
      <c r="J188" s="179"/>
      <c r="K188" s="138"/>
      <c r="L188" s="129"/>
      <c r="M188" s="130"/>
    </row>
    <row r="189" spans="1:17" ht="21" customHeight="1" x14ac:dyDescent="0.4">
      <c r="A189" s="98"/>
      <c r="B189" s="101"/>
      <c r="C189" s="32"/>
      <c r="D189" s="41" t="str">
        <f>IF(F189&gt;0,1,"")</f>
        <v/>
      </c>
      <c r="E189" s="92" t="str">
        <f t="shared" si="86"/>
        <v/>
      </c>
      <c r="F189" s="123"/>
      <c r="G189" s="8">
        <f t="shared" si="87"/>
        <v>0</v>
      </c>
      <c r="H189" s="9">
        <f t="shared" si="88"/>
        <v>0</v>
      </c>
      <c r="I189" s="5"/>
      <c r="J189" s="179"/>
      <c r="K189" s="138"/>
      <c r="L189" s="129"/>
      <c r="M189" s="130"/>
    </row>
    <row r="190" spans="1:17" ht="21" customHeight="1" thickBot="1" x14ac:dyDescent="0.45">
      <c r="A190" s="98"/>
      <c r="B190" s="101"/>
      <c r="C190" s="32"/>
      <c r="D190" s="41" t="str">
        <f>IF(F190&gt;0,1,"")</f>
        <v/>
      </c>
      <c r="E190" s="92" t="str">
        <f t="shared" si="86"/>
        <v/>
      </c>
      <c r="F190" s="123"/>
      <c r="G190" s="8">
        <f t="shared" si="87"/>
        <v>0</v>
      </c>
      <c r="H190" s="9">
        <f t="shared" si="88"/>
        <v>0</v>
      </c>
      <c r="I190" s="5"/>
      <c r="J190" s="179"/>
      <c r="K190" s="138"/>
      <c r="L190" s="129"/>
      <c r="M190" s="130"/>
    </row>
    <row r="191" spans="1:17" ht="20.100000000000001" customHeight="1" thickBot="1" x14ac:dyDescent="0.45">
      <c r="A191" s="98"/>
      <c r="B191" s="104"/>
      <c r="C191" s="114" t="s">
        <v>10</v>
      </c>
      <c r="D191" s="117"/>
      <c r="E191" s="118"/>
      <c r="F191" s="23"/>
      <c r="G191" s="18">
        <f>SUBTOTAL(9,G187:G190)</f>
        <v>0</v>
      </c>
      <c r="H191" s="18">
        <f>SUBTOTAL(9,H187:H190)</f>
        <v>0</v>
      </c>
      <c r="I191" s="5"/>
      <c r="J191" s="179"/>
      <c r="K191" s="138"/>
      <c r="M191" s="3"/>
    </row>
    <row r="192" spans="1:17" ht="20.100000000000001" customHeight="1" x14ac:dyDescent="0.4">
      <c r="A192" s="98"/>
      <c r="B192" s="105" t="s">
        <v>12</v>
      </c>
      <c r="C192" s="32"/>
      <c r="D192" s="40" t="str">
        <f>IF(F192&gt;0,1,"")</f>
        <v/>
      </c>
      <c r="E192" s="89" t="str">
        <f t="shared" ref="E192:E193" si="89">IF(D192&lt;&gt;"","式","")</f>
        <v/>
      </c>
      <c r="F192" s="123"/>
      <c r="G192" s="8">
        <f t="shared" ref="G192:G193" si="90">IFERROR(F192*D192,0)</f>
        <v>0</v>
      </c>
      <c r="H192" s="9">
        <f t="shared" ref="H192:H193" si="91">ROUNDDOWN(G192/1.1,0)</f>
        <v>0</v>
      </c>
      <c r="J192" s="180"/>
      <c r="K192" s="136"/>
      <c r="L192" s="129"/>
      <c r="M192" s="130"/>
    </row>
    <row r="193" spans="1:13" ht="20.100000000000001" customHeight="1" thickBot="1" x14ac:dyDescent="0.45">
      <c r="A193" s="98"/>
      <c r="B193" s="101"/>
      <c r="C193" s="32"/>
      <c r="D193" s="40" t="str">
        <f>IF(F193&gt;0,1,"")</f>
        <v/>
      </c>
      <c r="E193" s="89" t="str">
        <f t="shared" si="89"/>
        <v/>
      </c>
      <c r="F193" s="123"/>
      <c r="G193" s="8">
        <f t="shared" si="90"/>
        <v>0</v>
      </c>
      <c r="H193" s="9">
        <f t="shared" si="91"/>
        <v>0</v>
      </c>
      <c r="I193" s="6"/>
      <c r="J193" s="181"/>
      <c r="K193" s="139"/>
      <c r="L193" s="129"/>
      <c r="M193" s="130"/>
    </row>
    <row r="194" spans="1:13" ht="20.100000000000001" customHeight="1" thickBot="1" x14ac:dyDescent="0.45">
      <c r="A194" s="98"/>
      <c r="B194" s="104"/>
      <c r="C194" s="114" t="s">
        <v>10</v>
      </c>
      <c r="D194" s="117"/>
      <c r="E194" s="118"/>
      <c r="F194" s="23"/>
      <c r="G194" s="18">
        <f>SUBTOTAL(9,G192:G193)</f>
        <v>0</v>
      </c>
      <c r="H194" s="18">
        <f>SUBTOTAL(9,H192:H193)</f>
        <v>0</v>
      </c>
      <c r="I194" s="5"/>
      <c r="J194" s="179"/>
      <c r="K194" s="138"/>
      <c r="M194" s="3"/>
    </row>
    <row r="195" spans="1:13" ht="21.75" customHeight="1" x14ac:dyDescent="0.4">
      <c r="A195" s="98"/>
      <c r="B195" s="106" t="s">
        <v>13</v>
      </c>
      <c r="C195" s="34"/>
      <c r="D195" s="42" t="str">
        <f>IF(F195&gt;0,1,"")</f>
        <v/>
      </c>
      <c r="E195" s="91" t="str">
        <f t="shared" ref="E195:E197" si="92">IF(D195&lt;&gt;"","式","")</f>
        <v/>
      </c>
      <c r="F195" s="125"/>
      <c r="G195" s="8">
        <f t="shared" ref="G195:G197" si="93">IFERROR(F195*D195,0)</f>
        <v>0</v>
      </c>
      <c r="H195" s="9">
        <f t="shared" ref="H195:H197" si="94">ROUNDDOWN(G195/1.1,0)</f>
        <v>0</v>
      </c>
      <c r="I195" s="5"/>
      <c r="J195" s="179"/>
      <c r="K195" s="138"/>
      <c r="L195" s="129"/>
      <c r="M195" s="130"/>
    </row>
    <row r="196" spans="1:13" ht="19.5" customHeight="1" x14ac:dyDescent="0.4">
      <c r="A196" s="98"/>
      <c r="B196" s="105" t="s">
        <v>14</v>
      </c>
      <c r="C196" s="35"/>
      <c r="D196" s="43" t="str">
        <f>IF(F196&gt;0,1,"")</f>
        <v/>
      </c>
      <c r="E196" s="90" t="str">
        <f t="shared" si="92"/>
        <v/>
      </c>
      <c r="F196" s="123"/>
      <c r="G196" s="8">
        <f t="shared" si="93"/>
        <v>0</v>
      </c>
      <c r="H196" s="9">
        <f t="shared" si="94"/>
        <v>0</v>
      </c>
      <c r="I196" s="5"/>
      <c r="J196" s="179"/>
      <c r="K196" s="138"/>
      <c r="L196" s="129"/>
      <c r="M196" s="130"/>
    </row>
    <row r="197" spans="1:13" ht="20.100000000000001" customHeight="1" thickBot="1" x14ac:dyDescent="0.45">
      <c r="A197" s="98"/>
      <c r="B197" s="107"/>
      <c r="C197" s="32"/>
      <c r="D197" s="43" t="str">
        <f>IF(F197&gt;0,1,"")</f>
        <v/>
      </c>
      <c r="E197" s="90" t="str">
        <f t="shared" si="92"/>
        <v/>
      </c>
      <c r="F197" s="123"/>
      <c r="G197" s="8">
        <f t="shared" si="93"/>
        <v>0</v>
      </c>
      <c r="H197" s="8">
        <f t="shared" si="94"/>
        <v>0</v>
      </c>
      <c r="I197" s="7"/>
      <c r="J197" s="182"/>
      <c r="K197" s="140"/>
      <c r="L197" s="129"/>
      <c r="M197" s="130"/>
    </row>
    <row r="198" spans="1:13" ht="20.100000000000001" customHeight="1" thickBot="1" x14ac:dyDescent="0.45">
      <c r="A198" s="98"/>
      <c r="B198" s="101"/>
      <c r="C198" s="114" t="s">
        <v>10</v>
      </c>
      <c r="D198" s="117"/>
      <c r="E198" s="118"/>
      <c r="F198" s="23"/>
      <c r="G198" s="18">
        <f>SUBTOTAL(9,G196:G197)</f>
        <v>0</v>
      </c>
      <c r="H198" s="18">
        <f>SUBTOTAL(9,H196:H197)</f>
        <v>0</v>
      </c>
      <c r="I198" s="7"/>
      <c r="J198" s="182"/>
      <c r="K198" s="140"/>
      <c r="L198" s="131"/>
      <c r="M198" s="3"/>
    </row>
    <row r="199" spans="1:13" ht="20.100000000000001" customHeight="1" x14ac:dyDescent="0.4">
      <c r="A199" s="98"/>
      <c r="B199" s="105" t="s">
        <v>15</v>
      </c>
      <c r="C199" s="35"/>
      <c r="D199" s="40" t="str">
        <f>IF(F199&gt;0,1,"")</f>
        <v/>
      </c>
      <c r="E199" s="89" t="str">
        <f t="shared" ref="E199:E201" si="95">IF(D199&lt;&gt;"","式","")</f>
        <v/>
      </c>
      <c r="F199" s="123"/>
      <c r="G199" s="8">
        <f t="shared" ref="G199:G201" si="96">IFERROR(F199*D199,0)</f>
        <v>0</v>
      </c>
      <c r="H199" s="9">
        <f t="shared" ref="H199:H201" si="97">ROUNDDOWN(G199/1.1,0)</f>
        <v>0</v>
      </c>
      <c r="I199" s="5"/>
      <c r="J199" s="179"/>
      <c r="K199" s="138"/>
      <c r="L199" s="129"/>
      <c r="M199" s="130"/>
    </row>
    <row r="200" spans="1:13" ht="20.100000000000001" customHeight="1" x14ac:dyDescent="0.4">
      <c r="A200" s="98"/>
      <c r="B200" s="108"/>
      <c r="C200" s="35"/>
      <c r="D200" s="41" t="str">
        <f>IF(F200&gt;0,1,"")</f>
        <v/>
      </c>
      <c r="E200" s="90" t="str">
        <f t="shared" si="95"/>
        <v/>
      </c>
      <c r="F200" s="123"/>
      <c r="G200" s="8">
        <f t="shared" si="96"/>
        <v>0</v>
      </c>
      <c r="H200" s="9">
        <f t="shared" si="97"/>
        <v>0</v>
      </c>
      <c r="I200" s="5"/>
      <c r="J200" s="179"/>
      <c r="K200" s="138"/>
      <c r="L200" s="129"/>
      <c r="M200" s="130"/>
    </row>
    <row r="201" spans="1:13" ht="20.100000000000001" customHeight="1" thickBot="1" x14ac:dyDescent="0.45">
      <c r="A201" s="98"/>
      <c r="B201" s="108"/>
      <c r="C201" s="35"/>
      <c r="D201" s="41" t="str">
        <f>IF(F201&gt;0,1,"")</f>
        <v/>
      </c>
      <c r="E201" s="90" t="str">
        <f t="shared" si="95"/>
        <v/>
      </c>
      <c r="F201" s="123"/>
      <c r="G201" s="8">
        <f t="shared" si="96"/>
        <v>0</v>
      </c>
      <c r="H201" s="9">
        <f t="shared" si="97"/>
        <v>0</v>
      </c>
      <c r="I201" s="5"/>
      <c r="J201" s="179"/>
      <c r="K201" s="138"/>
      <c r="L201" s="129"/>
      <c r="M201" s="130"/>
    </row>
    <row r="202" spans="1:13" ht="20.100000000000001" customHeight="1" thickBot="1" x14ac:dyDescent="0.45">
      <c r="A202" s="98"/>
      <c r="B202" s="104"/>
      <c r="C202" s="114" t="s">
        <v>10</v>
      </c>
      <c r="D202" s="117"/>
      <c r="E202" s="118"/>
      <c r="F202" s="23"/>
      <c r="G202" s="18">
        <f>SUBTOTAL(9,G199:G201)</f>
        <v>0</v>
      </c>
      <c r="H202" s="18">
        <f>SUBTOTAL(9,H199:H201)</f>
        <v>0</v>
      </c>
      <c r="I202" s="5"/>
      <c r="J202" s="179"/>
      <c r="K202" s="138"/>
      <c r="M202" s="3"/>
    </row>
    <row r="203" spans="1:13" ht="20.100000000000001" customHeight="1" x14ac:dyDescent="0.4">
      <c r="A203" s="98"/>
      <c r="B203" s="105" t="s">
        <v>16</v>
      </c>
      <c r="C203" s="32"/>
      <c r="D203" s="40" t="str">
        <f>IF(F203&gt;0,1,"")</f>
        <v/>
      </c>
      <c r="E203" s="89" t="str">
        <f>IF(D203&lt;&gt;"","式","")</f>
        <v/>
      </c>
      <c r="F203" s="123"/>
      <c r="G203" s="8">
        <f t="shared" ref="G203:G205" si="98">IFERROR(F203*D203,0)</f>
        <v>0</v>
      </c>
      <c r="H203" s="9">
        <f t="shared" ref="H203:H205" si="99">ROUNDDOWN(G203/1.1,0)</f>
        <v>0</v>
      </c>
      <c r="J203" s="180"/>
      <c r="K203" s="136"/>
      <c r="L203" s="129"/>
      <c r="M203" s="130"/>
    </row>
    <row r="204" spans="1:13" ht="20.100000000000001" customHeight="1" x14ac:dyDescent="0.4">
      <c r="A204" s="98"/>
      <c r="B204" s="108"/>
      <c r="C204" s="32"/>
      <c r="D204" s="40" t="str">
        <f>IF(F204&gt;0,1,"")</f>
        <v/>
      </c>
      <c r="E204" s="89" t="str">
        <f>IF(D204&lt;&gt;"","式","")</f>
        <v/>
      </c>
      <c r="F204" s="123"/>
      <c r="G204" s="8">
        <f t="shared" si="98"/>
        <v>0</v>
      </c>
      <c r="H204" s="9">
        <f t="shared" si="99"/>
        <v>0</v>
      </c>
      <c r="J204" s="180"/>
      <c r="K204" s="136"/>
      <c r="L204" s="129"/>
      <c r="M204" s="130"/>
    </row>
    <row r="205" spans="1:13" ht="20.100000000000001" customHeight="1" thickBot="1" x14ac:dyDescent="0.45">
      <c r="A205" s="98"/>
      <c r="B205" s="108"/>
      <c r="C205" s="32"/>
      <c r="D205" s="40" t="str">
        <f>IF(F205&gt;0,1,"")</f>
        <v/>
      </c>
      <c r="E205" s="89" t="str">
        <f>IF(D205&lt;&gt;"","式","")</f>
        <v/>
      </c>
      <c r="F205" s="123"/>
      <c r="G205" s="8">
        <f t="shared" si="98"/>
        <v>0</v>
      </c>
      <c r="H205" s="9">
        <f t="shared" si="99"/>
        <v>0</v>
      </c>
      <c r="J205" s="180"/>
      <c r="K205" s="136"/>
      <c r="L205" s="129"/>
      <c r="M205" s="130"/>
    </row>
    <row r="206" spans="1:13" ht="20.100000000000001" customHeight="1" thickBot="1" x14ac:dyDescent="0.45">
      <c r="A206" s="98"/>
      <c r="B206" s="104"/>
      <c r="C206" s="114" t="s">
        <v>10</v>
      </c>
      <c r="D206" s="117"/>
      <c r="E206" s="118"/>
      <c r="F206" s="23"/>
      <c r="G206" s="18">
        <f>SUBTOTAL(9,G203:G205)</f>
        <v>0</v>
      </c>
      <c r="H206" s="18">
        <f>SUBTOTAL(9,H203:H205)</f>
        <v>0</v>
      </c>
      <c r="I206" s="5"/>
      <c r="J206" s="179"/>
      <c r="K206" s="138"/>
      <c r="M206" s="3"/>
    </row>
    <row r="207" spans="1:13" ht="20.100000000000001" customHeight="1" x14ac:dyDescent="0.4">
      <c r="A207" s="98"/>
      <c r="B207" s="109" t="s">
        <v>17</v>
      </c>
      <c r="C207" s="32"/>
      <c r="D207" s="40" t="str">
        <f>IF(F207&gt;0,1,"")</f>
        <v/>
      </c>
      <c r="E207" s="89" t="str">
        <f>IF(D207&lt;&gt;"","式","")</f>
        <v/>
      </c>
      <c r="F207" s="123"/>
      <c r="G207" s="8">
        <f t="shared" ref="G207:G209" si="100">IFERROR(F207*D207,0)</f>
        <v>0</v>
      </c>
      <c r="H207" s="9">
        <f t="shared" ref="H207:H209" si="101">ROUNDDOWN(G207/1.1,0)</f>
        <v>0</v>
      </c>
      <c r="I207" s="5"/>
      <c r="J207" s="179"/>
      <c r="K207" s="138"/>
      <c r="L207" s="129"/>
      <c r="M207" s="130"/>
    </row>
    <row r="208" spans="1:13" ht="20.100000000000001" customHeight="1" x14ac:dyDescent="0.4">
      <c r="A208" s="98"/>
      <c r="B208" s="108"/>
      <c r="C208" s="32"/>
      <c r="D208" s="40" t="str">
        <f>IF(F208&gt;0,1,"")</f>
        <v/>
      </c>
      <c r="E208" s="89" t="str">
        <f>IF(D208&lt;&gt;"","式","")</f>
        <v/>
      </c>
      <c r="F208" s="123"/>
      <c r="G208" s="8">
        <f t="shared" si="100"/>
        <v>0</v>
      </c>
      <c r="H208" s="9">
        <f t="shared" si="101"/>
        <v>0</v>
      </c>
      <c r="J208" s="180"/>
      <c r="K208" s="136"/>
      <c r="L208" s="129"/>
      <c r="M208" s="130"/>
    </row>
    <row r="209" spans="1:13" ht="20.100000000000001" customHeight="1" thickBot="1" x14ac:dyDescent="0.45">
      <c r="A209" s="98"/>
      <c r="B209" s="108"/>
      <c r="C209" s="32"/>
      <c r="D209" s="40" t="str">
        <f>IF(F209&gt;0,1,"")</f>
        <v/>
      </c>
      <c r="E209" s="89" t="str">
        <f>IF(D209&lt;&gt;"","式","")</f>
        <v/>
      </c>
      <c r="F209" s="123"/>
      <c r="G209" s="8">
        <f t="shared" si="100"/>
        <v>0</v>
      </c>
      <c r="H209" s="9">
        <f t="shared" si="101"/>
        <v>0</v>
      </c>
      <c r="J209" s="180"/>
      <c r="K209" s="136"/>
      <c r="L209" s="129"/>
      <c r="M209" s="130"/>
    </row>
    <row r="210" spans="1:13" ht="20.100000000000001" customHeight="1" thickBot="1" x14ac:dyDescent="0.45">
      <c r="A210" s="98"/>
      <c r="B210" s="104"/>
      <c r="C210" s="114" t="s">
        <v>10</v>
      </c>
      <c r="D210" s="117"/>
      <c r="E210" s="118"/>
      <c r="F210" s="23"/>
      <c r="G210" s="18">
        <f>SUBTOTAL(9,G207:G209)</f>
        <v>0</v>
      </c>
      <c r="H210" s="18">
        <f>SUBTOTAL(9,H207:H209)</f>
        <v>0</v>
      </c>
      <c r="I210" s="5"/>
      <c r="J210" s="179"/>
      <c r="K210" s="138"/>
      <c r="M210" s="3"/>
    </row>
    <row r="211" spans="1:13" ht="28.5" customHeight="1" thickBot="1" x14ac:dyDescent="0.45">
      <c r="A211" s="110"/>
      <c r="B211" s="111" t="s">
        <v>1</v>
      </c>
      <c r="C211" s="119"/>
      <c r="D211" s="120"/>
      <c r="E211" s="121"/>
      <c r="F211" s="25"/>
      <c r="G211" s="20">
        <f>SUBTOTAL(9,G180:G210)</f>
        <v>0</v>
      </c>
      <c r="H211" s="20">
        <f>SUBTOTAL(9,H180:H210)</f>
        <v>0</v>
      </c>
      <c r="J211" s="180"/>
      <c r="K211" s="136"/>
      <c r="M211" s="3"/>
    </row>
    <row r="212" spans="1:13" ht="24" customHeight="1" thickBot="1" x14ac:dyDescent="0.45">
      <c r="A212" s="112" t="s">
        <v>22</v>
      </c>
      <c r="B212" s="113" t="s">
        <v>18</v>
      </c>
      <c r="C212" s="37"/>
      <c r="D212" s="86" t="str">
        <f>IF(F212&gt;0,1,"")</f>
        <v/>
      </c>
      <c r="E212" s="88" t="str">
        <f>IF(D212&lt;&gt;"","式","")</f>
        <v/>
      </c>
      <c r="F212" s="126"/>
      <c r="G212" s="10">
        <f t="shared" ref="G212:G213" si="102">IFERROR(F212*D212,0)</f>
        <v>0</v>
      </c>
      <c r="H212" s="19">
        <f>ROUNDDOWN(G212/1.1,0)</f>
        <v>0</v>
      </c>
      <c r="J212" s="180"/>
      <c r="K212" s="136"/>
      <c r="L212" s="129"/>
      <c r="M212" s="130"/>
    </row>
    <row r="213" spans="1:13" ht="24" customHeight="1" thickBot="1" x14ac:dyDescent="0.45">
      <c r="A213" s="112" t="s">
        <v>23</v>
      </c>
      <c r="B213" s="113" t="s">
        <v>19</v>
      </c>
      <c r="C213" s="37"/>
      <c r="D213" s="87" t="str">
        <f>IF(F213&gt;0,1,"")</f>
        <v/>
      </c>
      <c r="E213" s="88" t="str">
        <f>IF(D213&lt;&gt;"","式","")</f>
        <v/>
      </c>
      <c r="F213" s="126"/>
      <c r="G213" s="10">
        <f t="shared" si="102"/>
        <v>0</v>
      </c>
      <c r="H213" s="19">
        <f>ROUNDDOWN(G213/1.1,0)</f>
        <v>0</v>
      </c>
      <c r="J213" s="180"/>
      <c r="K213" s="136"/>
      <c r="L213" s="129"/>
      <c r="M213" s="130"/>
    </row>
    <row r="214" spans="1:13" ht="31.5" customHeight="1" thickBot="1" x14ac:dyDescent="0.45">
      <c r="A214" s="188" t="s">
        <v>2</v>
      </c>
      <c r="B214" s="189"/>
      <c r="C214" s="119"/>
      <c r="D214" s="120"/>
      <c r="E214" s="121"/>
      <c r="F214" s="26"/>
      <c r="G214" s="21">
        <f>SUBTOTAL(9,G180:G213)</f>
        <v>0</v>
      </c>
      <c r="H214" s="22">
        <f>SUBTOTAL(9,H180:H213)</f>
        <v>0</v>
      </c>
      <c r="J214" s="183"/>
      <c r="K214" s="136"/>
    </row>
    <row r="215" spans="1:13" x14ac:dyDescent="0.4">
      <c r="C215"/>
    </row>
  </sheetData>
  <sheetProtection sheet="1" formatCells="0" formatColumns="0" formatRows="0" insertRows="0" autoFilter="0"/>
  <mergeCells count="72">
    <mergeCell ref="I11:I15"/>
    <mergeCell ref="A2:B2"/>
    <mergeCell ref="A12:B12"/>
    <mergeCell ref="A13:B13"/>
    <mergeCell ref="A14:B14"/>
    <mergeCell ref="A15:B15"/>
    <mergeCell ref="D2:F2"/>
    <mergeCell ref="D3:F3"/>
    <mergeCell ref="D4:F4"/>
    <mergeCell ref="D5:F5"/>
    <mergeCell ref="D14:F14"/>
    <mergeCell ref="D15:F15"/>
    <mergeCell ref="A16:B16"/>
    <mergeCell ref="A6:B6"/>
    <mergeCell ref="A7:B7"/>
    <mergeCell ref="A8:B8"/>
    <mergeCell ref="A10:B10"/>
    <mergeCell ref="A11:B11"/>
    <mergeCell ref="H24:H25"/>
    <mergeCell ref="A58:B58"/>
    <mergeCell ref="A24:A25"/>
    <mergeCell ref="B24:B25"/>
    <mergeCell ref="G24:G25"/>
    <mergeCell ref="C24:C25"/>
    <mergeCell ref="F24:F25"/>
    <mergeCell ref="G63:G64"/>
    <mergeCell ref="H63:H64"/>
    <mergeCell ref="A97:B97"/>
    <mergeCell ref="A136:B136"/>
    <mergeCell ref="A102:A103"/>
    <mergeCell ref="B102:B103"/>
    <mergeCell ref="C102:C103"/>
    <mergeCell ref="D102:E103"/>
    <mergeCell ref="F102:F103"/>
    <mergeCell ref="G102:G103"/>
    <mergeCell ref="H102:H103"/>
    <mergeCell ref="A63:A64"/>
    <mergeCell ref="B63:B64"/>
    <mergeCell ref="C63:C64"/>
    <mergeCell ref="D63:E64"/>
    <mergeCell ref="F63:F64"/>
    <mergeCell ref="G180:G181"/>
    <mergeCell ref="H180:H181"/>
    <mergeCell ref="A141:A142"/>
    <mergeCell ref="B141:B142"/>
    <mergeCell ref="C141:C142"/>
    <mergeCell ref="D141:E142"/>
    <mergeCell ref="F141:F142"/>
    <mergeCell ref="G141:G142"/>
    <mergeCell ref="H141:H142"/>
    <mergeCell ref="A175:B175"/>
    <mergeCell ref="A180:A181"/>
    <mergeCell ref="B180:B181"/>
    <mergeCell ref="C180:C181"/>
    <mergeCell ref="D180:E181"/>
    <mergeCell ref="F180:F181"/>
    <mergeCell ref="D17:F17"/>
    <mergeCell ref="D16:F16"/>
    <mergeCell ref="A214:B214"/>
    <mergeCell ref="A3:B3"/>
    <mergeCell ref="A4:B4"/>
    <mergeCell ref="A5:B5"/>
    <mergeCell ref="D6:F6"/>
    <mergeCell ref="D7:F7"/>
    <mergeCell ref="D9:F9"/>
    <mergeCell ref="D10:F10"/>
    <mergeCell ref="D11:F11"/>
    <mergeCell ref="D8:F8"/>
    <mergeCell ref="D18:F18"/>
    <mergeCell ref="D12:F12"/>
    <mergeCell ref="D13:F13"/>
    <mergeCell ref="D24:E25"/>
  </mergeCells>
  <phoneticPr fontId="3"/>
  <pageMargins left="0.70866141732283472" right="0.11811023622047245" top="0.35433070866141736" bottom="0.15748031496062992" header="0.11811023622047245" footer="0"/>
  <pageSetup paperSize="9" scale="85" orientation="portrait" r:id="rId1"/>
  <rowBreaks count="5" manualBreakCount="5">
    <brk id="19" max="16" man="1"/>
    <brk id="58" max="16" man="1"/>
    <brk id="97" max="16" man="1"/>
    <brk id="136" max="16" man="1"/>
    <brk id="175" max="16" man="1"/>
  </rowBreaks>
  <colBreaks count="1" manualBreakCount="1">
    <brk id="9" min="19" max="17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C257F-ADB4-45F2-85CC-2DA17BEF7556}">
  <sheetPr>
    <tabColor theme="4" tint="0.79998168889431442"/>
  </sheetPr>
  <dimension ref="A1:Q226"/>
  <sheetViews>
    <sheetView view="pageBreakPreview" zoomScaleNormal="100" zoomScaleSheetLayoutView="100" workbookViewId="0">
      <pane xSplit="2" ySplit="22" topLeftCell="C56" activePane="bottomRight" state="frozen"/>
      <selection activeCell="C27" sqref="C27"/>
      <selection pane="topRight" activeCell="C27" sqref="C27"/>
      <selection pane="bottomLeft" activeCell="C27" sqref="C27"/>
      <selection pane="bottomRight" activeCell="C58" sqref="C58:C59"/>
    </sheetView>
    <sheetView view="pageBreakPreview" zoomScaleNormal="100" zoomScaleSheetLayoutView="100" workbookViewId="1">
      <pane xSplit="3" ySplit="19" topLeftCell="D20" activePane="bottomRight" state="frozen"/>
      <selection pane="topRight" activeCell="D1" sqref="D1"/>
      <selection pane="bottomLeft" activeCell="A20" sqref="A20"/>
      <selection pane="bottomRight" activeCell="M26" sqref="M26"/>
    </sheetView>
  </sheetViews>
  <sheetFormatPr defaultRowHeight="18.75" x14ac:dyDescent="0.4"/>
  <cols>
    <col min="1" max="1" width="9.25" customWidth="1"/>
    <col min="2" max="2" width="13.125" customWidth="1"/>
    <col min="3" max="3" width="23.875" style="11" customWidth="1"/>
    <col min="4" max="4" width="3.5" customWidth="1"/>
    <col min="5" max="5" width="3.375" customWidth="1"/>
    <col min="6" max="6" width="10.125" customWidth="1"/>
    <col min="7" max="8" width="14" customWidth="1"/>
    <col min="9" max="9" width="6" style="147" customWidth="1"/>
    <col min="10" max="10" width="13.625" style="147" customWidth="1"/>
    <col min="11" max="12" width="4.375" style="147" customWidth="1"/>
    <col min="13" max="13" width="10.25" style="147" customWidth="1"/>
    <col min="16" max="16" width="11.875" customWidth="1"/>
    <col min="17" max="17" width="10.5" customWidth="1"/>
    <col min="18" max="18" width="9" customWidth="1"/>
  </cols>
  <sheetData>
    <row r="1" spans="1:13" ht="9" customHeight="1" thickBot="1" x14ac:dyDescent="0.45">
      <c r="A1" s="184"/>
      <c r="B1" s="185"/>
      <c r="C1" s="185"/>
      <c r="D1" s="185"/>
      <c r="E1" s="185"/>
      <c r="F1" s="185"/>
      <c r="G1" s="185"/>
      <c r="H1" s="185"/>
      <c r="I1" s="143"/>
      <c r="J1" s="141"/>
      <c r="K1" s="141"/>
      <c r="L1" s="142"/>
      <c r="M1" s="142"/>
    </row>
    <row r="2" spans="1:13" ht="10.5" customHeight="1" x14ac:dyDescent="0.4">
      <c r="A2" s="229" t="s">
        <v>29</v>
      </c>
      <c r="B2" s="230"/>
      <c r="C2" s="61" t="s">
        <v>26</v>
      </c>
      <c r="D2" s="235" t="s">
        <v>46</v>
      </c>
      <c r="E2" s="235"/>
      <c r="F2" s="235"/>
      <c r="G2" s="59" t="s">
        <v>27</v>
      </c>
      <c r="H2" s="60" t="s">
        <v>28</v>
      </c>
      <c r="I2" s="143"/>
      <c r="J2" s="141"/>
      <c r="K2" s="141"/>
      <c r="L2" s="142"/>
      <c r="M2" s="142"/>
    </row>
    <row r="3" spans="1:13" ht="10.5" customHeight="1" x14ac:dyDescent="0.4">
      <c r="A3" s="190" t="s">
        <v>41</v>
      </c>
      <c r="B3" s="191"/>
      <c r="C3" s="62">
        <f>H69</f>
        <v>1372108</v>
      </c>
      <c r="D3" s="236">
        <f>H50</f>
        <v>0</v>
      </c>
      <c r="E3" s="236"/>
      <c r="F3" s="236"/>
      <c r="G3" s="57">
        <f>H65</f>
        <v>200000</v>
      </c>
      <c r="H3" s="58">
        <f>H67</f>
        <v>0</v>
      </c>
      <c r="I3" s="144"/>
      <c r="J3" s="141"/>
      <c r="K3" s="141"/>
      <c r="L3" s="142"/>
      <c r="M3" s="142"/>
    </row>
    <row r="4" spans="1:13" ht="10.5" customHeight="1" x14ac:dyDescent="0.4">
      <c r="A4" s="192" t="s">
        <v>42</v>
      </c>
      <c r="B4" s="193"/>
      <c r="C4" s="63">
        <f>H108</f>
        <v>0</v>
      </c>
      <c r="D4" s="194">
        <f>H89</f>
        <v>0</v>
      </c>
      <c r="E4" s="194"/>
      <c r="F4" s="194"/>
      <c r="G4" s="55">
        <f>H104</f>
        <v>0</v>
      </c>
      <c r="H4" s="56">
        <f>H106</f>
        <v>0</v>
      </c>
      <c r="I4" s="144"/>
      <c r="J4" s="141"/>
      <c r="K4" s="141"/>
      <c r="L4" s="142"/>
      <c r="M4" s="142"/>
    </row>
    <row r="5" spans="1:13" ht="10.5" customHeight="1" x14ac:dyDescent="0.4">
      <c r="A5" s="192" t="s">
        <v>43</v>
      </c>
      <c r="B5" s="193"/>
      <c r="C5" s="63">
        <f>H147</f>
        <v>0</v>
      </c>
      <c r="D5" s="194">
        <f>H128</f>
        <v>0</v>
      </c>
      <c r="E5" s="194"/>
      <c r="F5" s="194"/>
      <c r="G5" s="55">
        <f>H143</f>
        <v>0</v>
      </c>
      <c r="H5" s="56">
        <f>H145</f>
        <v>0</v>
      </c>
      <c r="I5" s="144"/>
      <c r="J5" s="141"/>
      <c r="K5" s="141"/>
      <c r="L5" s="142"/>
      <c r="M5" s="142"/>
    </row>
    <row r="6" spans="1:13" ht="10.5" customHeight="1" x14ac:dyDescent="0.4">
      <c r="A6" s="192" t="s">
        <v>44</v>
      </c>
      <c r="B6" s="193"/>
      <c r="C6" s="63">
        <f>H186</f>
        <v>0</v>
      </c>
      <c r="D6" s="194">
        <f>H167</f>
        <v>0</v>
      </c>
      <c r="E6" s="194"/>
      <c r="F6" s="194"/>
      <c r="G6" s="55">
        <f>H182</f>
        <v>0</v>
      </c>
      <c r="H6" s="56">
        <f>H184</f>
        <v>0</v>
      </c>
      <c r="I6" s="144"/>
      <c r="J6" s="141"/>
      <c r="K6" s="141"/>
      <c r="L6" s="142"/>
      <c r="M6" s="142"/>
    </row>
    <row r="7" spans="1:13" ht="10.5" customHeight="1" x14ac:dyDescent="0.4">
      <c r="A7" s="220" t="s">
        <v>45</v>
      </c>
      <c r="B7" s="221"/>
      <c r="C7" s="64">
        <f>H225</f>
        <v>0</v>
      </c>
      <c r="D7" s="195">
        <f>H206</f>
        <v>0</v>
      </c>
      <c r="E7" s="195"/>
      <c r="F7" s="195"/>
      <c r="G7" s="65">
        <f>H221</f>
        <v>0</v>
      </c>
      <c r="H7" s="66">
        <f>H223</f>
        <v>0</v>
      </c>
      <c r="I7" s="144"/>
      <c r="J7" s="141"/>
      <c r="K7" s="141"/>
      <c r="L7" s="142"/>
      <c r="M7" s="142"/>
    </row>
    <row r="8" spans="1:13" ht="10.5" customHeight="1" thickBot="1" x14ac:dyDescent="0.45">
      <c r="A8" s="222" t="s">
        <v>47</v>
      </c>
      <c r="B8" s="223"/>
      <c r="C8" s="67">
        <f>SUM(C3:C7)</f>
        <v>1372108</v>
      </c>
      <c r="D8" s="199">
        <f>SUM(D3:F7)</f>
        <v>0</v>
      </c>
      <c r="E8" s="199"/>
      <c r="F8" s="199"/>
      <c r="G8" s="68">
        <f>SUM(G3:G7)</f>
        <v>200000</v>
      </c>
      <c r="H8" s="69">
        <f>SUM(H3:H7)</f>
        <v>0</v>
      </c>
      <c r="I8" s="144"/>
      <c r="J8" s="141"/>
      <c r="K8" s="141"/>
      <c r="L8" s="142"/>
      <c r="M8" s="142"/>
    </row>
    <row r="9" spans="1:13" ht="9" customHeight="1" thickBot="1" x14ac:dyDescent="0.45">
      <c r="A9" s="46"/>
      <c r="B9" s="27"/>
      <c r="C9" s="168"/>
      <c r="D9" s="196"/>
      <c r="E9" s="196"/>
      <c r="F9" s="196"/>
      <c r="G9" s="168"/>
      <c r="H9" s="168"/>
      <c r="I9" s="144"/>
      <c r="J9" s="142"/>
      <c r="K9" s="142"/>
      <c r="L9" s="142"/>
      <c r="M9" s="142"/>
    </row>
    <row r="10" spans="1:13" ht="10.5" customHeight="1" x14ac:dyDescent="0.4">
      <c r="A10" s="224" t="s">
        <v>30</v>
      </c>
      <c r="B10" s="225"/>
      <c r="C10" s="80" t="s">
        <v>26</v>
      </c>
      <c r="D10" s="197" t="s">
        <v>46</v>
      </c>
      <c r="E10" s="197"/>
      <c r="F10" s="197"/>
      <c r="G10" s="74" t="s">
        <v>27</v>
      </c>
      <c r="H10" s="75" t="s">
        <v>28</v>
      </c>
      <c r="I10" s="145"/>
      <c r="J10" s="141"/>
      <c r="K10" s="141"/>
      <c r="L10" s="142"/>
      <c r="M10" s="142"/>
    </row>
    <row r="11" spans="1:13" ht="10.5" customHeight="1" x14ac:dyDescent="0.4">
      <c r="A11" s="226" t="s">
        <v>41</v>
      </c>
      <c r="B11" s="227"/>
      <c r="C11" s="81">
        <f>C3-(D3-D11)-(G3-G11)-(H3-H11)</f>
        <v>1372108</v>
      </c>
      <c r="D11" s="198">
        <f>IF(($C$3+$C$4+$C$5+$C$6+$C$7)/3&gt;$D$3,$D$3,($C$3+$C$4+$C$5+$C$6+$C$7)/3)</f>
        <v>0</v>
      </c>
      <c r="E11" s="198"/>
      <c r="F11" s="198"/>
      <c r="G11" s="72">
        <f>IF(($C$3+$C$4+$C$5+$C$6+$C$7)/2&gt;$G$3,$G$3,($C$3+$C$4+$C$5+$C$6+$C$7)/2)</f>
        <v>200000</v>
      </c>
      <c r="H11" s="73">
        <f>IF(($C$3+$C$4+$C$5+$C$6+$C$7)/2&gt;$H$3,$H$3,($C$3+$C$4+$C$5+$C$6+$C$7)/2)</f>
        <v>0</v>
      </c>
      <c r="I11" s="238" t="s">
        <v>48</v>
      </c>
      <c r="J11" s="141"/>
      <c r="K11" s="141"/>
      <c r="L11" s="142"/>
      <c r="M11" s="142"/>
    </row>
    <row r="12" spans="1:13" ht="10.5" customHeight="1" x14ac:dyDescent="0.4">
      <c r="A12" s="231" t="s">
        <v>42</v>
      </c>
      <c r="B12" s="232"/>
      <c r="C12" s="82">
        <f>C4-(D4-D12)-(G4-G12)-(H4-H12)</f>
        <v>0</v>
      </c>
      <c r="D12" s="201">
        <f>IF(($C$3+$C$4+$C$5+$C$6+$C$7)/3&gt;$D$4,$D$4,($C$3+$C$4+$C$5+$C$6+$C$7)/3)</f>
        <v>0</v>
      </c>
      <c r="E12" s="201"/>
      <c r="F12" s="201"/>
      <c r="G12" s="70">
        <f>IF(($C$3+$C$4+$C$5+$C$6+$C$7)/2&gt;$G$4,$G$4,($C$3+$C$4+$C$5+$C$6+$C$7)/2)</f>
        <v>0</v>
      </c>
      <c r="H12" s="71">
        <f>IF(($C$3+$C$4+$C$5+$C$6+$C$7)/2&gt;$H$4,$H$4,($C$3+$C$4+$C$5+$C$6+$C$7)/2)</f>
        <v>0</v>
      </c>
      <c r="I12" s="238"/>
      <c r="J12" s="141"/>
      <c r="K12" s="141"/>
      <c r="L12" s="142"/>
      <c r="M12" s="142"/>
    </row>
    <row r="13" spans="1:13" ht="10.5" customHeight="1" x14ac:dyDescent="0.4">
      <c r="A13" s="231" t="s">
        <v>43</v>
      </c>
      <c r="B13" s="232"/>
      <c r="C13" s="82">
        <f>C5-(D5-D13)-(G5-G13)-(H5-H13)</f>
        <v>0</v>
      </c>
      <c r="D13" s="201">
        <f>IF(($C$3+$C$4+$C$5+$C$6+$C$7)/3&gt;$D$5,$D$5,($C$3+$C$4+$C$5+$C$6+$C$7)/3)</f>
        <v>0</v>
      </c>
      <c r="E13" s="201"/>
      <c r="F13" s="201"/>
      <c r="G13" s="70">
        <f>IF(($C$3+$C$4+$C$5+$C$6+$C$7)/2&gt;$G$5,$G$5,($C$3+$C$4+$C$5+$C$6+$C$7)/2)</f>
        <v>0</v>
      </c>
      <c r="H13" s="71">
        <f>IF(($C$3+$C$4+$C$5+$C$6+$C$7)/2&gt;$H$5,$H$5,($C$3+$C$4+$C$5+$C$6+$C$7)/2)</f>
        <v>0</v>
      </c>
      <c r="I13" s="238"/>
      <c r="J13" s="141"/>
      <c r="K13" s="141"/>
      <c r="L13" s="142"/>
      <c r="M13" s="142"/>
    </row>
    <row r="14" spans="1:13" ht="10.5" customHeight="1" x14ac:dyDescent="0.4">
      <c r="A14" s="231" t="s">
        <v>44</v>
      </c>
      <c r="B14" s="232"/>
      <c r="C14" s="82">
        <f>C6-(D6-D14)-(G6-G14)-(H6-H14)</f>
        <v>0</v>
      </c>
      <c r="D14" s="201">
        <f>IF(($C$3+$C$4+$C$5+$C$6+$C$7)/3&gt;$D$6,$D$6,($C$3+$C$4+$C$5+$C$6+$C$7)/3)</f>
        <v>0</v>
      </c>
      <c r="E14" s="201"/>
      <c r="F14" s="201"/>
      <c r="G14" s="70">
        <f>IF(($C$3+$C$4+$C$5+$C$6+$C$7)/2&gt;$G$6,$G$6,($C$3+$C$4+$C$5+$C$6+$C$7)/2)</f>
        <v>0</v>
      </c>
      <c r="H14" s="71">
        <f>IF(($C$3+$C$4+$C$5+$C$6+$C$7)/2&gt;$H$6,$H$6,($C$3+$C$4+$C$5+$C$6+$C$7)/2)</f>
        <v>0</v>
      </c>
      <c r="I14" s="238"/>
      <c r="J14" s="141"/>
      <c r="K14" s="141"/>
      <c r="L14" s="142"/>
      <c r="M14" s="142"/>
    </row>
    <row r="15" spans="1:13" ht="10.5" customHeight="1" x14ac:dyDescent="0.4">
      <c r="A15" s="233" t="s">
        <v>45</v>
      </c>
      <c r="B15" s="234"/>
      <c r="C15" s="83">
        <f>C7-(D7-D15)-(G7-G15)-(H7-H15)</f>
        <v>0</v>
      </c>
      <c r="D15" s="237">
        <f>IF(($C$3+$C$4+$C$5+$C$6+$C$7)/3&gt;$D$7,$D$7,($C$3+$C$4+$C$5+$C$6+$C$7)/3)</f>
        <v>0</v>
      </c>
      <c r="E15" s="237"/>
      <c r="F15" s="237"/>
      <c r="G15" s="76">
        <f>IF(($C$3+$C$4+$C$5+$C$6+$C$7)/2&gt;$G$7,$G$7,($C$3+$C$4+$C$5+$C$6+$C$7)/2)</f>
        <v>0</v>
      </c>
      <c r="H15" s="77">
        <f>IF(($C$3+$C$4+$C$5+$C$6+$C$7)/2&gt;$H$7,$H$7,($C$3+$C$4+$C$5+$C$6+$C$7)/2)</f>
        <v>0</v>
      </c>
      <c r="I15" s="238"/>
      <c r="J15" s="141"/>
      <c r="K15" s="141"/>
      <c r="L15" s="142"/>
      <c r="M15" s="142"/>
    </row>
    <row r="16" spans="1:13" ht="10.5" customHeight="1" thickBot="1" x14ac:dyDescent="0.45">
      <c r="A16" s="218" t="s">
        <v>47</v>
      </c>
      <c r="B16" s="219"/>
      <c r="C16" s="84">
        <f>SUM(C11:C15)</f>
        <v>1372108</v>
      </c>
      <c r="D16" s="187">
        <f>SUM(D11:F15)</f>
        <v>0</v>
      </c>
      <c r="E16" s="187"/>
      <c r="F16" s="187"/>
      <c r="G16" s="78">
        <f>SUM(G11:G15)</f>
        <v>200000</v>
      </c>
      <c r="H16" s="79">
        <f>SUM(H11:H15)</f>
        <v>0</v>
      </c>
      <c r="I16" s="146"/>
      <c r="J16" s="141"/>
      <c r="K16" s="141"/>
      <c r="L16" s="142"/>
      <c r="M16" s="142"/>
    </row>
    <row r="17" spans="1:17" ht="9" customHeight="1" thickBot="1" x14ac:dyDescent="0.45">
      <c r="A17" s="49"/>
      <c r="B17" s="27"/>
      <c r="C17" s="169"/>
      <c r="D17" s="186"/>
      <c r="E17" s="186"/>
      <c r="F17" s="186"/>
      <c r="G17" s="170"/>
      <c r="H17" s="170"/>
      <c r="I17" s="144"/>
      <c r="J17" s="141"/>
      <c r="K17" s="141"/>
      <c r="L17" s="142"/>
      <c r="M17" s="142"/>
    </row>
    <row r="18" spans="1:17" ht="19.5" customHeight="1" thickBot="1" x14ac:dyDescent="0.45">
      <c r="A18" s="49"/>
      <c r="B18" s="85" t="s">
        <v>49</v>
      </c>
      <c r="C18" s="171" t="str">
        <f>"= "&amp;"("&amp;TEXT(SUM(C11,C12,C13,C14,C15),"#,##0")&amp;")"&amp;"×2/３"</f>
        <v>= (1,372,108)×2/３</v>
      </c>
      <c r="D18" s="200"/>
      <c r="E18" s="200"/>
      <c r="F18" s="200"/>
      <c r="G18" s="172"/>
      <c r="H18" s="173" t="str">
        <f>"計"&amp;IF(ROUNDDOWN(SUM(C11,C12,C13,C14,C15)*2/3,-3)&gt;1500000,TEXT(1500000,"#,##0"),TEXT(ROUNDDOWN(SUM(C11,C12,C13,C14,C15)*2/3,-3),"#,##0")&amp;"円")</f>
        <v>計914,000円</v>
      </c>
      <c r="I18" s="144"/>
      <c r="J18" s="134"/>
      <c r="K18" s="135"/>
      <c r="M18" s="148"/>
    </row>
    <row r="19" spans="1:17" ht="19.5" thickBot="1" x14ac:dyDescent="0.45">
      <c r="A19" s="50"/>
      <c r="B19" s="51"/>
      <c r="C19" s="174" t="s">
        <v>63</v>
      </c>
      <c r="D19" s="175" t="s">
        <v>64</v>
      </c>
      <c r="E19" s="175" t="s">
        <v>65</v>
      </c>
      <c r="F19" s="174" t="s">
        <v>66</v>
      </c>
      <c r="G19" s="52"/>
      <c r="H19" s="53"/>
      <c r="I19" s="149"/>
      <c r="J19" s="134" t="s">
        <v>51</v>
      </c>
      <c r="K19" s="142"/>
      <c r="L19" s="142"/>
      <c r="M19" s="142"/>
    </row>
    <row r="20" spans="1:17" ht="19.5" customHeight="1" thickBot="1" x14ac:dyDescent="0.45"/>
    <row r="21" spans="1:17" ht="21" customHeight="1" thickBot="1" x14ac:dyDescent="0.45">
      <c r="A21" s="2" t="s">
        <v>7</v>
      </c>
      <c r="M21" s="150"/>
      <c r="N21" s="128"/>
      <c r="O21" s="128"/>
      <c r="P21" s="128"/>
      <c r="Q21" s="128"/>
    </row>
    <row r="22" spans="1:17" ht="24" x14ac:dyDescent="0.4">
      <c r="B22" s="3" t="s">
        <v>11</v>
      </c>
      <c r="C22" s="12"/>
      <c r="D22" s="4"/>
      <c r="E22" s="4"/>
      <c r="F22" s="4"/>
      <c r="M22" s="150"/>
      <c r="N22" s="128"/>
      <c r="O22" s="128"/>
      <c r="P22" s="128"/>
      <c r="Q22" s="128"/>
    </row>
    <row r="23" spans="1:17" ht="22.5" customHeight="1" thickBot="1" x14ac:dyDescent="0.45">
      <c r="A23" s="3"/>
      <c r="B23" s="95" t="s">
        <v>36</v>
      </c>
      <c r="C23" s="94" t="s">
        <v>31</v>
      </c>
      <c r="G23" s="1"/>
      <c r="H23" s="1" t="s">
        <v>6</v>
      </c>
      <c r="M23" s="150"/>
      <c r="N23" s="128"/>
      <c r="O23" s="128"/>
      <c r="P23" s="128"/>
      <c r="Q23" s="128"/>
    </row>
    <row r="24" spans="1:17" ht="30.75" customHeight="1" x14ac:dyDescent="0.4">
      <c r="A24" s="210" t="s">
        <v>24</v>
      </c>
      <c r="B24" s="212" t="s">
        <v>21</v>
      </c>
      <c r="C24" s="214" t="s">
        <v>50</v>
      </c>
      <c r="D24" s="202" t="s">
        <v>3</v>
      </c>
      <c r="E24" s="203"/>
      <c r="F24" s="216" t="s">
        <v>62</v>
      </c>
      <c r="G24" s="206" t="s">
        <v>4</v>
      </c>
      <c r="H24" s="208" t="s">
        <v>9</v>
      </c>
      <c r="M24" s="150"/>
      <c r="N24" s="128"/>
      <c r="O24" s="128"/>
      <c r="P24" s="128"/>
      <c r="Q24" s="128"/>
    </row>
    <row r="25" spans="1:17" ht="21" customHeight="1" thickBot="1" x14ac:dyDescent="0.45">
      <c r="A25" s="211"/>
      <c r="B25" s="213"/>
      <c r="C25" s="215"/>
      <c r="D25" s="204"/>
      <c r="E25" s="205"/>
      <c r="F25" s="217"/>
      <c r="G25" s="207"/>
      <c r="H25" s="209"/>
      <c r="J25" s="137" t="s">
        <v>51</v>
      </c>
      <c r="K25" s="135"/>
      <c r="M25" s="148"/>
    </row>
    <row r="26" spans="1:17" ht="28.5" customHeight="1" x14ac:dyDescent="0.4">
      <c r="A26" s="96" t="s">
        <v>25</v>
      </c>
      <c r="B26" s="97" t="s">
        <v>8</v>
      </c>
      <c r="C26" s="30"/>
      <c r="D26" s="38" t="str">
        <f>IF(F26&gt;0,1,"")</f>
        <v/>
      </c>
      <c r="E26" s="93" t="str">
        <f t="shared" ref="E26:E29" si="0">IF(D26&lt;&gt;"","式","")</f>
        <v/>
      </c>
      <c r="F26" s="122"/>
      <c r="G26" s="13">
        <f>IFERROR(F26*D26,0)</f>
        <v>0</v>
      </c>
      <c r="H26" s="14">
        <f>ROUNDDOWN(G26/1.1,0)</f>
        <v>0</v>
      </c>
      <c r="J26" s="163"/>
      <c r="K26" s="151"/>
      <c r="L26" s="152"/>
      <c r="M26" s="153"/>
    </row>
    <row r="27" spans="1:17" ht="27" customHeight="1" x14ac:dyDescent="0.4">
      <c r="A27" s="98"/>
      <c r="B27" s="99" t="s">
        <v>20</v>
      </c>
      <c r="C27" s="31"/>
      <c r="D27" s="39" t="str">
        <f>IF(F27&gt;0,1,"")</f>
        <v/>
      </c>
      <c r="E27" s="90" t="str">
        <f t="shared" si="0"/>
        <v/>
      </c>
      <c r="F27" s="122"/>
      <c r="G27" s="15">
        <f>IFERROR(F27*D27,0)</f>
        <v>0</v>
      </c>
      <c r="H27" s="16">
        <f t="shared" ref="H27:H29" si="1">ROUNDDOWN(G27/1.1,0)</f>
        <v>0</v>
      </c>
      <c r="J27" s="164"/>
      <c r="K27" s="151"/>
      <c r="L27" s="152"/>
      <c r="M27" s="153"/>
    </row>
    <row r="28" spans="1:17" ht="20.100000000000001" customHeight="1" x14ac:dyDescent="0.4">
      <c r="A28" s="98"/>
      <c r="B28" s="100" t="s">
        <v>5</v>
      </c>
      <c r="C28" s="30" t="s">
        <v>52</v>
      </c>
      <c r="D28" s="40">
        <v>1</v>
      </c>
      <c r="E28" s="89" t="str">
        <f t="shared" si="0"/>
        <v>式</v>
      </c>
      <c r="F28" s="123">
        <v>523500</v>
      </c>
      <c r="G28" s="13">
        <f>IFERROR(F28*D28,0)</f>
        <v>523500</v>
      </c>
      <c r="H28" s="14">
        <f t="shared" si="1"/>
        <v>475909</v>
      </c>
      <c r="I28" s="154"/>
      <c r="J28" s="165"/>
      <c r="K28" s="155"/>
      <c r="L28" s="152"/>
      <c r="M28" s="153"/>
    </row>
    <row r="29" spans="1:17" ht="21" customHeight="1" thickBot="1" x14ac:dyDescent="0.45">
      <c r="A29" s="98"/>
      <c r="B29" s="101"/>
      <c r="C29" s="32" t="s">
        <v>53</v>
      </c>
      <c r="D29" s="41">
        <v>1</v>
      </c>
      <c r="E29" s="92" t="str">
        <f t="shared" si="0"/>
        <v>式</v>
      </c>
      <c r="F29" s="123">
        <v>143000</v>
      </c>
      <c r="G29" s="8">
        <f>IFERROR(F29*D29,0)</f>
        <v>143000</v>
      </c>
      <c r="H29" s="9">
        <f t="shared" si="1"/>
        <v>130000</v>
      </c>
      <c r="I29" s="154"/>
      <c r="J29" s="165"/>
      <c r="K29" s="155"/>
      <c r="L29" s="152"/>
      <c r="M29" s="153"/>
    </row>
    <row r="30" spans="1:17" ht="24.95" customHeight="1" thickBot="1" x14ac:dyDescent="0.45">
      <c r="A30" s="98"/>
      <c r="B30" s="102"/>
      <c r="C30" s="114" t="s">
        <v>10</v>
      </c>
      <c r="D30" s="115"/>
      <c r="E30" s="116"/>
      <c r="F30" s="24"/>
      <c r="G30" s="17">
        <f>SUBTOTAL(9,G28:G29)</f>
        <v>666500</v>
      </c>
      <c r="H30" s="17">
        <f>SUBTOTAL(9,H28:H29)</f>
        <v>605909</v>
      </c>
      <c r="J30" s="164"/>
      <c r="M30" s="148"/>
    </row>
    <row r="31" spans="1:17" ht="20.100000000000001" customHeight="1" x14ac:dyDescent="0.4">
      <c r="A31" s="98"/>
      <c r="B31" s="103" t="s">
        <v>0</v>
      </c>
      <c r="C31" s="33" t="s">
        <v>54</v>
      </c>
      <c r="D31" s="42">
        <v>2</v>
      </c>
      <c r="E31" s="91" t="str">
        <f t="shared" ref="E31:E45" si="2">IF(D31&lt;&gt;"","式","")</f>
        <v>式</v>
      </c>
      <c r="F31" s="124">
        <v>22000</v>
      </c>
      <c r="G31" s="28">
        <f t="shared" ref="G31:G45" si="3">IFERROR(F31*D31,0)</f>
        <v>44000</v>
      </c>
      <c r="H31" s="29">
        <f>IF(AND(F31&gt;0,F31&lt;1000),"     対象外",ROUNDDOWN(G31/1.1,0))</f>
        <v>40000</v>
      </c>
      <c r="I31" s="154"/>
      <c r="J31" s="165"/>
      <c r="K31" s="155"/>
      <c r="L31" s="152"/>
      <c r="M31" s="153"/>
    </row>
    <row r="32" spans="1:17" ht="21" customHeight="1" x14ac:dyDescent="0.4">
      <c r="A32" s="98"/>
      <c r="B32" s="101"/>
      <c r="C32" s="32" t="s">
        <v>55</v>
      </c>
      <c r="D32" s="41">
        <v>1</v>
      </c>
      <c r="E32" s="92" t="str">
        <f t="shared" si="2"/>
        <v>式</v>
      </c>
      <c r="F32" s="123">
        <v>88000</v>
      </c>
      <c r="G32" s="8">
        <f t="shared" si="3"/>
        <v>88000</v>
      </c>
      <c r="H32" s="9">
        <f t="shared" ref="H32:H45" si="4">IF(AND(F32&gt;0,F32&lt;1000),"     対象外",ROUNDDOWN(G32/1.1,0))</f>
        <v>80000</v>
      </c>
      <c r="I32" s="154"/>
      <c r="J32" s="165"/>
      <c r="K32" s="155"/>
      <c r="L32" s="152"/>
      <c r="M32" s="153"/>
    </row>
    <row r="33" spans="1:13" ht="21" customHeight="1" x14ac:dyDescent="0.4">
      <c r="A33" s="98"/>
      <c r="B33" s="101"/>
      <c r="C33" s="32" t="s">
        <v>56</v>
      </c>
      <c r="D33" s="41">
        <v>4</v>
      </c>
      <c r="E33" s="92" t="str">
        <f t="shared" ref="E33:E35" si="5">IF(D33&lt;&gt;"","式","")</f>
        <v>式</v>
      </c>
      <c r="F33" s="123">
        <v>5500</v>
      </c>
      <c r="G33" s="8">
        <f t="shared" ref="G33:G35" si="6">IFERROR(F33*D33,0)</f>
        <v>22000</v>
      </c>
      <c r="H33" s="9">
        <f t="shared" ref="H33:H35" si="7">IF(AND(F33&gt;0,F33&lt;1000),"     対象外",ROUNDDOWN(G33/1.1,0))</f>
        <v>20000</v>
      </c>
      <c r="I33" s="154"/>
      <c r="J33" s="165"/>
      <c r="K33" s="155"/>
      <c r="L33" s="152"/>
      <c r="M33" s="153"/>
    </row>
    <row r="34" spans="1:13" ht="21" customHeight="1" x14ac:dyDescent="0.4">
      <c r="A34" s="98"/>
      <c r="B34" s="101"/>
      <c r="C34" s="32" t="s">
        <v>56</v>
      </c>
      <c r="D34" s="41">
        <v>2</v>
      </c>
      <c r="E34" s="92" t="str">
        <f t="shared" si="5"/>
        <v>式</v>
      </c>
      <c r="F34" s="123">
        <v>53310</v>
      </c>
      <c r="G34" s="8">
        <f t="shared" si="6"/>
        <v>106620</v>
      </c>
      <c r="H34" s="9">
        <f t="shared" si="7"/>
        <v>96927</v>
      </c>
      <c r="I34" s="154"/>
      <c r="J34" s="165"/>
      <c r="K34" s="155"/>
      <c r="L34" s="152"/>
      <c r="M34" s="153"/>
    </row>
    <row r="35" spans="1:13" ht="21" customHeight="1" x14ac:dyDescent="0.4">
      <c r="A35" s="98"/>
      <c r="B35" s="101"/>
      <c r="C35" s="32" t="s">
        <v>57</v>
      </c>
      <c r="D35" s="41">
        <v>1</v>
      </c>
      <c r="E35" s="92" t="str">
        <f t="shared" si="5"/>
        <v>式</v>
      </c>
      <c r="F35" s="123">
        <v>110000</v>
      </c>
      <c r="G35" s="8">
        <f t="shared" si="6"/>
        <v>110000</v>
      </c>
      <c r="H35" s="9">
        <f t="shared" si="7"/>
        <v>100000</v>
      </c>
      <c r="I35" s="154"/>
      <c r="J35" s="165"/>
      <c r="K35" s="155"/>
      <c r="L35" s="152"/>
      <c r="M35" s="153"/>
    </row>
    <row r="36" spans="1:13" ht="21" customHeight="1" x14ac:dyDescent="0.4">
      <c r="A36" s="98"/>
      <c r="B36" s="101"/>
      <c r="C36" s="32" t="s">
        <v>67</v>
      </c>
      <c r="D36" s="41">
        <v>1</v>
      </c>
      <c r="E36" s="92"/>
      <c r="F36" s="123">
        <v>0</v>
      </c>
      <c r="G36" s="8" t="s">
        <v>58</v>
      </c>
      <c r="H36" s="9" t="s">
        <v>58</v>
      </c>
      <c r="I36" s="154"/>
      <c r="J36" s="165"/>
      <c r="K36" s="155"/>
      <c r="L36" s="152"/>
      <c r="M36" s="153"/>
    </row>
    <row r="37" spans="1:13" ht="21" customHeight="1" x14ac:dyDescent="0.4">
      <c r="A37" s="98"/>
      <c r="B37" s="101"/>
      <c r="C37" s="32" t="s">
        <v>67</v>
      </c>
      <c r="D37" s="41">
        <v>4</v>
      </c>
      <c r="E37" s="92"/>
      <c r="F37" s="123">
        <v>0</v>
      </c>
      <c r="G37" s="8" t="s">
        <v>58</v>
      </c>
      <c r="H37" s="9" t="s">
        <v>58</v>
      </c>
      <c r="I37" s="154"/>
      <c r="J37" s="165"/>
      <c r="K37" s="155"/>
      <c r="L37" s="152"/>
      <c r="M37" s="153"/>
    </row>
    <row r="38" spans="1:13" ht="21" customHeight="1" x14ac:dyDescent="0.4">
      <c r="A38" s="98"/>
      <c r="B38" s="101"/>
      <c r="C38" s="32" t="s">
        <v>67</v>
      </c>
      <c r="D38" s="41">
        <v>6</v>
      </c>
      <c r="E38" s="92"/>
      <c r="F38" s="123">
        <v>0</v>
      </c>
      <c r="G38" s="8" t="s">
        <v>58</v>
      </c>
      <c r="H38" s="9" t="s">
        <v>58</v>
      </c>
      <c r="I38" s="154"/>
      <c r="J38" s="165"/>
      <c r="K38" s="155"/>
      <c r="L38" s="152"/>
      <c r="M38" s="153"/>
    </row>
    <row r="39" spans="1:13" ht="21" customHeight="1" x14ac:dyDescent="0.4">
      <c r="A39" s="98"/>
      <c r="B39" s="101"/>
      <c r="C39" s="32" t="s">
        <v>67</v>
      </c>
      <c r="D39" s="41">
        <v>5</v>
      </c>
      <c r="E39" s="92"/>
      <c r="F39" s="123">
        <v>0</v>
      </c>
      <c r="G39" s="8" t="s">
        <v>58</v>
      </c>
      <c r="H39" s="9" t="s">
        <v>58</v>
      </c>
      <c r="I39" s="154"/>
      <c r="J39" s="165"/>
      <c r="K39" s="155"/>
      <c r="L39" s="152"/>
      <c r="M39" s="153"/>
    </row>
    <row r="40" spans="1:13" ht="21" customHeight="1" x14ac:dyDescent="0.4">
      <c r="A40" s="98"/>
      <c r="B40" s="101"/>
      <c r="C40" s="32" t="s">
        <v>57</v>
      </c>
      <c r="D40" s="41">
        <v>1</v>
      </c>
      <c r="E40" s="92" t="str">
        <f t="shared" ref="E40" si="8">IF(D40&lt;&gt;"","式","")</f>
        <v>式</v>
      </c>
      <c r="F40" s="123">
        <v>11000</v>
      </c>
      <c r="G40" s="8">
        <f t="shared" ref="G40" si="9">IFERROR(F40*D40,0)</f>
        <v>11000</v>
      </c>
      <c r="H40" s="9">
        <f t="shared" ref="H40" si="10">IF(AND(F40&gt;0,F40&lt;1000),"     対象外",ROUNDDOWN(G40/1.1,0))</f>
        <v>10000</v>
      </c>
      <c r="I40" s="154"/>
      <c r="J40" s="165"/>
      <c r="K40" s="155"/>
      <c r="L40" s="152"/>
      <c r="M40" s="153"/>
    </row>
    <row r="41" spans="1:13" ht="21" customHeight="1" x14ac:dyDescent="0.4">
      <c r="A41" s="98"/>
      <c r="B41" s="101"/>
      <c r="C41" s="32" t="s">
        <v>67</v>
      </c>
      <c r="D41" s="41">
        <v>5</v>
      </c>
      <c r="E41" s="92"/>
      <c r="F41" s="123">
        <v>0</v>
      </c>
      <c r="G41" s="8" t="s">
        <v>58</v>
      </c>
      <c r="H41" s="9" t="s">
        <v>58</v>
      </c>
      <c r="I41" s="154"/>
      <c r="J41" s="165"/>
      <c r="K41" s="155"/>
      <c r="L41" s="152"/>
      <c r="M41" s="153"/>
    </row>
    <row r="42" spans="1:13" ht="21" customHeight="1" x14ac:dyDescent="0.4">
      <c r="A42" s="98"/>
      <c r="B42" s="101"/>
      <c r="C42" s="32" t="s">
        <v>67</v>
      </c>
      <c r="D42" s="41">
        <v>3</v>
      </c>
      <c r="E42" s="92"/>
      <c r="F42" s="123">
        <v>0</v>
      </c>
      <c r="G42" s="8" t="s">
        <v>58</v>
      </c>
      <c r="H42" s="9" t="s">
        <v>58</v>
      </c>
      <c r="I42" s="154"/>
      <c r="J42" s="165"/>
      <c r="K42" s="155"/>
      <c r="L42" s="152"/>
      <c r="M42" s="153"/>
    </row>
    <row r="43" spans="1:13" ht="21" customHeight="1" x14ac:dyDescent="0.4">
      <c r="A43" s="98"/>
      <c r="B43" s="101"/>
      <c r="C43" s="32" t="s">
        <v>67</v>
      </c>
      <c r="D43" s="41">
        <v>2</v>
      </c>
      <c r="E43" s="92"/>
      <c r="F43" s="123">
        <v>0</v>
      </c>
      <c r="G43" s="8" t="s">
        <v>58</v>
      </c>
      <c r="H43" s="9" t="s">
        <v>58</v>
      </c>
      <c r="I43" s="154"/>
      <c r="J43" s="165"/>
      <c r="K43" s="155"/>
      <c r="L43" s="152"/>
      <c r="M43" s="153"/>
    </row>
    <row r="44" spans="1:13" ht="21" customHeight="1" x14ac:dyDescent="0.4">
      <c r="A44" s="98"/>
      <c r="B44" s="101"/>
      <c r="C44" s="32" t="s">
        <v>56</v>
      </c>
      <c r="D44" s="41">
        <v>3</v>
      </c>
      <c r="E44" s="92" t="str">
        <f t="shared" si="2"/>
        <v>式</v>
      </c>
      <c r="F44" s="123">
        <v>11000</v>
      </c>
      <c r="G44" s="8">
        <f t="shared" si="3"/>
        <v>33000</v>
      </c>
      <c r="H44" s="9">
        <f t="shared" si="4"/>
        <v>30000</v>
      </c>
      <c r="I44" s="154"/>
      <c r="J44" s="165"/>
      <c r="K44" s="155"/>
      <c r="L44" s="152"/>
      <c r="M44" s="153"/>
    </row>
    <row r="45" spans="1:13" ht="21" customHeight="1" thickBot="1" x14ac:dyDescent="0.45">
      <c r="A45" s="98"/>
      <c r="B45" s="101"/>
      <c r="C45" s="32"/>
      <c r="D45" s="41" t="str">
        <f>IF(F45&gt;0,1,"")</f>
        <v/>
      </c>
      <c r="E45" s="92" t="str">
        <f t="shared" si="2"/>
        <v/>
      </c>
      <c r="F45" s="123"/>
      <c r="G45" s="8">
        <f t="shared" si="3"/>
        <v>0</v>
      </c>
      <c r="H45" s="9">
        <f t="shared" si="4"/>
        <v>0</v>
      </c>
      <c r="I45" s="154"/>
      <c r="J45" s="165"/>
      <c r="K45" s="155"/>
      <c r="L45" s="152"/>
      <c r="M45" s="153"/>
    </row>
    <row r="46" spans="1:13" ht="20.100000000000001" customHeight="1" thickBot="1" x14ac:dyDescent="0.45">
      <c r="A46" s="98"/>
      <c r="B46" s="104"/>
      <c r="C46" s="114" t="s">
        <v>10</v>
      </c>
      <c r="D46" s="117"/>
      <c r="E46" s="118"/>
      <c r="F46" s="23"/>
      <c r="G46" s="18">
        <f>SUBTOTAL(9,G31:G45)</f>
        <v>414620</v>
      </c>
      <c r="H46" s="18">
        <f>SUBTOTAL(9,H31:H45)</f>
        <v>376927</v>
      </c>
      <c r="I46" s="154"/>
      <c r="J46" s="165"/>
      <c r="K46" s="156"/>
      <c r="M46" s="148"/>
    </row>
    <row r="47" spans="1:13" ht="20.100000000000001" customHeight="1" x14ac:dyDescent="0.4">
      <c r="A47" s="98"/>
      <c r="B47" s="105" t="s">
        <v>12</v>
      </c>
      <c r="C47" s="32" t="s">
        <v>59</v>
      </c>
      <c r="D47" s="40">
        <v>1</v>
      </c>
      <c r="E47" s="89" t="str">
        <f t="shared" ref="E47:E48" si="11">IF(D47&lt;&gt;"","式","")</f>
        <v>式</v>
      </c>
      <c r="F47" s="123">
        <v>21600</v>
      </c>
      <c r="G47" s="8">
        <f t="shared" ref="G47:G48" si="12">IFERROR(F47*D47,0)</f>
        <v>21600</v>
      </c>
      <c r="H47" s="9">
        <f t="shared" ref="H47" si="13">ROUNDDOWN(G47/1.1,0)</f>
        <v>19636</v>
      </c>
      <c r="J47" s="164"/>
      <c r="L47" s="152"/>
      <c r="M47" s="153"/>
    </row>
    <row r="48" spans="1:13" ht="20.100000000000001" customHeight="1" thickBot="1" x14ac:dyDescent="0.45">
      <c r="A48" s="98"/>
      <c r="B48" s="101"/>
      <c r="C48" s="32" t="s">
        <v>60</v>
      </c>
      <c r="D48" s="40">
        <v>1</v>
      </c>
      <c r="E48" s="89" t="str">
        <f t="shared" si="11"/>
        <v>式</v>
      </c>
      <c r="F48" s="123">
        <v>54000</v>
      </c>
      <c r="G48" s="8">
        <f t="shared" si="12"/>
        <v>54000</v>
      </c>
      <c r="H48" s="9">
        <f>ROUNDDOWN(G48/1.08,0)</f>
        <v>50000</v>
      </c>
      <c r="I48" s="157"/>
      <c r="J48" s="165" t="s">
        <v>68</v>
      </c>
      <c r="K48" s="158"/>
      <c r="L48" s="152"/>
      <c r="M48" s="153"/>
    </row>
    <row r="49" spans="1:13" ht="20.100000000000001" customHeight="1" thickBot="1" x14ac:dyDescent="0.45">
      <c r="A49" s="98"/>
      <c r="B49" s="104"/>
      <c r="C49" s="114" t="s">
        <v>10</v>
      </c>
      <c r="D49" s="117"/>
      <c r="E49" s="118"/>
      <c r="F49" s="23"/>
      <c r="G49" s="18">
        <f>SUBTOTAL(9,G47:G48)</f>
        <v>75600</v>
      </c>
      <c r="H49" s="18">
        <f>SUBTOTAL(9,H47:H48)</f>
        <v>69636</v>
      </c>
      <c r="I49" s="154"/>
      <c r="J49" s="165"/>
      <c r="K49" s="156"/>
      <c r="M49" s="148"/>
    </row>
    <row r="50" spans="1:13" ht="21.75" customHeight="1" x14ac:dyDescent="0.4">
      <c r="A50" s="98"/>
      <c r="B50" s="106" t="s">
        <v>13</v>
      </c>
      <c r="C50" s="34"/>
      <c r="D50" s="42" t="str">
        <f>IF(F50&gt;0,1,"")</f>
        <v/>
      </c>
      <c r="E50" s="91" t="str">
        <f t="shared" ref="E50:E52" si="14">IF(D50&lt;&gt;"","式","")</f>
        <v/>
      </c>
      <c r="F50" s="125"/>
      <c r="G50" s="8">
        <f t="shared" ref="G50:G52" si="15">IFERROR(F50*D50,0)</f>
        <v>0</v>
      </c>
      <c r="H50" s="9">
        <f t="shared" ref="H50:H52" si="16">ROUNDDOWN(G50/1.1,0)</f>
        <v>0</v>
      </c>
      <c r="I50" s="154"/>
      <c r="J50" s="165"/>
      <c r="K50" s="156"/>
      <c r="L50" s="152"/>
      <c r="M50" s="153"/>
    </row>
    <row r="51" spans="1:13" ht="19.5" customHeight="1" x14ac:dyDescent="0.4">
      <c r="A51" s="98"/>
      <c r="B51" s="105" t="s">
        <v>14</v>
      </c>
      <c r="C51" s="35"/>
      <c r="D51" s="43" t="str">
        <f>IF(F51&gt;0,1,"")</f>
        <v/>
      </c>
      <c r="E51" s="90" t="str">
        <f t="shared" si="14"/>
        <v/>
      </c>
      <c r="F51" s="123"/>
      <c r="G51" s="8">
        <f t="shared" si="15"/>
        <v>0</v>
      </c>
      <c r="H51" s="9">
        <f t="shared" si="16"/>
        <v>0</v>
      </c>
      <c r="I51" s="154"/>
      <c r="J51" s="165"/>
      <c r="K51" s="156"/>
      <c r="L51" s="152"/>
      <c r="M51" s="153"/>
    </row>
    <row r="52" spans="1:13" ht="20.100000000000001" customHeight="1" thickBot="1" x14ac:dyDescent="0.45">
      <c r="A52" s="98"/>
      <c r="B52" s="107"/>
      <c r="C52" s="32"/>
      <c r="D52" s="43" t="str">
        <f>IF(F52&gt;0,1,"")</f>
        <v/>
      </c>
      <c r="E52" s="90" t="str">
        <f t="shared" si="14"/>
        <v/>
      </c>
      <c r="F52" s="123"/>
      <c r="G52" s="8">
        <f t="shared" si="15"/>
        <v>0</v>
      </c>
      <c r="H52" s="8">
        <f t="shared" si="16"/>
        <v>0</v>
      </c>
      <c r="I52" s="159"/>
      <c r="J52" s="166"/>
      <c r="K52" s="160"/>
      <c r="L52" s="152"/>
      <c r="M52" s="153"/>
    </row>
    <row r="53" spans="1:13" ht="20.100000000000001" customHeight="1" thickBot="1" x14ac:dyDescent="0.45">
      <c r="A53" s="98"/>
      <c r="B53" s="101"/>
      <c r="C53" s="114" t="s">
        <v>10</v>
      </c>
      <c r="D53" s="117"/>
      <c r="E53" s="118"/>
      <c r="F53" s="23"/>
      <c r="G53" s="18">
        <f>SUBTOTAL(9,G51:G52)</f>
        <v>0</v>
      </c>
      <c r="H53" s="18">
        <f>SUBTOTAL(9,H51:H52)</f>
        <v>0</v>
      </c>
      <c r="I53" s="159"/>
      <c r="J53" s="166"/>
      <c r="K53" s="160"/>
      <c r="L53" s="161"/>
      <c r="M53" s="148"/>
    </row>
    <row r="54" spans="1:13" ht="20.100000000000001" customHeight="1" x14ac:dyDescent="0.4">
      <c r="A54" s="98"/>
      <c r="B54" s="105" t="s">
        <v>15</v>
      </c>
      <c r="C54" s="36"/>
      <c r="D54" s="40" t="str">
        <f>IF(F54&gt;0,1,"")</f>
        <v/>
      </c>
      <c r="E54" s="89" t="str">
        <f t="shared" ref="E54:E56" si="17">IF(D54&lt;&gt;"","式","")</f>
        <v/>
      </c>
      <c r="F54" s="123"/>
      <c r="G54" s="8">
        <f t="shared" ref="G54:G56" si="18">IFERROR(F54*D54,0)</f>
        <v>0</v>
      </c>
      <c r="H54" s="9">
        <f t="shared" ref="H54:H56" si="19">ROUNDDOWN(G54/1.1,0)</f>
        <v>0</v>
      </c>
      <c r="I54" s="154"/>
      <c r="J54" s="165"/>
      <c r="K54" s="156"/>
      <c r="L54" s="152"/>
      <c r="M54" s="153"/>
    </row>
    <row r="55" spans="1:13" ht="20.100000000000001" customHeight="1" x14ac:dyDescent="0.4">
      <c r="A55" s="98"/>
      <c r="B55" s="108"/>
      <c r="C55" s="35"/>
      <c r="D55" s="41" t="str">
        <f>IF(F55&gt;0,1,"")</f>
        <v/>
      </c>
      <c r="E55" s="90" t="str">
        <f t="shared" si="17"/>
        <v/>
      </c>
      <c r="F55" s="123"/>
      <c r="G55" s="8">
        <f t="shared" si="18"/>
        <v>0</v>
      </c>
      <c r="H55" s="9">
        <f t="shared" si="19"/>
        <v>0</v>
      </c>
      <c r="I55" s="154"/>
      <c r="J55" s="165"/>
      <c r="K55" s="156"/>
      <c r="L55" s="152"/>
      <c r="M55" s="153"/>
    </row>
    <row r="56" spans="1:13" ht="20.100000000000001" customHeight="1" thickBot="1" x14ac:dyDescent="0.45">
      <c r="A56" s="98"/>
      <c r="B56" s="108"/>
      <c r="C56" s="35"/>
      <c r="D56" s="41" t="str">
        <f>IF(F56&gt;0,1,"")</f>
        <v/>
      </c>
      <c r="E56" s="90" t="str">
        <f t="shared" si="17"/>
        <v/>
      </c>
      <c r="F56" s="123"/>
      <c r="G56" s="8">
        <f t="shared" si="18"/>
        <v>0</v>
      </c>
      <c r="H56" s="9">
        <f t="shared" si="19"/>
        <v>0</v>
      </c>
      <c r="I56" s="154"/>
      <c r="J56" s="165"/>
      <c r="K56" s="156"/>
      <c r="L56" s="152"/>
      <c r="M56" s="153"/>
    </row>
    <row r="57" spans="1:13" ht="20.100000000000001" customHeight="1" thickBot="1" x14ac:dyDescent="0.45">
      <c r="A57" s="98"/>
      <c r="B57" s="104"/>
      <c r="C57" s="114" t="s">
        <v>10</v>
      </c>
      <c r="D57" s="117"/>
      <c r="E57" s="118"/>
      <c r="F57" s="23"/>
      <c r="G57" s="18">
        <f>SUBTOTAL(9,G54:G56)</f>
        <v>0</v>
      </c>
      <c r="H57" s="18">
        <f>SUBTOTAL(9,H54:H56)</f>
        <v>0</v>
      </c>
      <c r="I57" s="154"/>
      <c r="J57" s="165"/>
      <c r="K57" s="156"/>
      <c r="M57" s="148"/>
    </row>
    <row r="58" spans="1:13" ht="20.100000000000001" customHeight="1" x14ac:dyDescent="0.4">
      <c r="A58" s="98"/>
      <c r="B58" s="105" t="s">
        <v>16</v>
      </c>
      <c r="C58" s="32" t="s">
        <v>61</v>
      </c>
      <c r="D58" s="40">
        <v>1</v>
      </c>
      <c r="E58" s="89" t="str">
        <f>IF(D58&lt;&gt;"","式","")</f>
        <v>式</v>
      </c>
      <c r="F58" s="123">
        <v>21600</v>
      </c>
      <c r="G58" s="8">
        <f t="shared" ref="G58:G60" si="20">IFERROR(F58*D58,0)</f>
        <v>21600</v>
      </c>
      <c r="H58" s="9">
        <f t="shared" ref="H58:H60" si="21">ROUNDDOWN(G58/1.1,0)</f>
        <v>19636</v>
      </c>
      <c r="J58" s="164"/>
      <c r="L58" s="152"/>
      <c r="M58" s="153"/>
    </row>
    <row r="59" spans="1:13" ht="20.100000000000001" customHeight="1" x14ac:dyDescent="0.4">
      <c r="A59" s="98"/>
      <c r="B59" s="108"/>
      <c r="C59" s="32" t="s">
        <v>56</v>
      </c>
      <c r="D59" s="40">
        <v>1</v>
      </c>
      <c r="E59" s="89" t="str">
        <f>IF(D59&lt;&gt;"","式","")</f>
        <v>式</v>
      </c>
      <c r="F59" s="123">
        <v>55000</v>
      </c>
      <c r="G59" s="8">
        <f t="shared" si="20"/>
        <v>55000</v>
      </c>
      <c r="H59" s="9">
        <f t="shared" si="21"/>
        <v>50000</v>
      </c>
      <c r="J59" s="164"/>
      <c r="L59" s="152"/>
      <c r="M59" s="153"/>
    </row>
    <row r="60" spans="1:13" ht="20.100000000000001" customHeight="1" thickBot="1" x14ac:dyDescent="0.45">
      <c r="A60" s="98"/>
      <c r="B60" s="108"/>
      <c r="C60" s="32" t="s">
        <v>56</v>
      </c>
      <c r="D60" s="40">
        <v>1</v>
      </c>
      <c r="E60" s="89" t="str">
        <f>IF(D60&lt;&gt;"","式","")</f>
        <v>式</v>
      </c>
      <c r="F60" s="123">
        <v>55000</v>
      </c>
      <c r="G60" s="8">
        <f t="shared" si="20"/>
        <v>55000</v>
      </c>
      <c r="H60" s="9">
        <f t="shared" si="21"/>
        <v>50000</v>
      </c>
      <c r="J60" s="164"/>
      <c r="L60" s="152"/>
      <c r="M60" s="153"/>
    </row>
    <row r="61" spans="1:13" ht="20.100000000000001" customHeight="1" thickBot="1" x14ac:dyDescent="0.45">
      <c r="A61" s="98"/>
      <c r="B61" s="104"/>
      <c r="C61" s="114" t="s">
        <v>10</v>
      </c>
      <c r="D61" s="117"/>
      <c r="E61" s="118"/>
      <c r="F61" s="23"/>
      <c r="G61" s="18">
        <f>SUBTOTAL(9,G58:G60)</f>
        <v>131600</v>
      </c>
      <c r="H61" s="18">
        <f>SUBTOTAL(9,H58:H60)</f>
        <v>119636</v>
      </c>
      <c r="I61" s="154"/>
      <c r="J61" s="165"/>
      <c r="K61" s="156"/>
      <c r="M61" s="148"/>
    </row>
    <row r="62" spans="1:13" ht="20.100000000000001" customHeight="1" x14ac:dyDescent="0.4">
      <c r="A62" s="98"/>
      <c r="B62" s="109" t="s">
        <v>17</v>
      </c>
      <c r="C62" s="32" t="s">
        <v>56</v>
      </c>
      <c r="D62" s="40">
        <f>IF(F62&gt;0,1,"")</f>
        <v>1</v>
      </c>
      <c r="E62" s="89" t="str">
        <f>IF(D62&lt;&gt;"","式","")</f>
        <v>式</v>
      </c>
      <c r="F62" s="123">
        <v>55000</v>
      </c>
      <c r="G62" s="8">
        <f t="shared" ref="G62:G64" si="22">IFERROR(F62*D62,0)</f>
        <v>55000</v>
      </c>
      <c r="H62" s="9">
        <f t="shared" ref="H62:H64" si="23">ROUNDDOWN(G62/1.1,0)</f>
        <v>50000</v>
      </c>
      <c r="I62" s="154"/>
      <c r="J62" s="165"/>
      <c r="K62" s="156"/>
      <c r="L62" s="152"/>
      <c r="M62" s="153"/>
    </row>
    <row r="63" spans="1:13" ht="20.100000000000001" customHeight="1" x14ac:dyDescent="0.4">
      <c r="A63" s="98"/>
      <c r="B63" s="108"/>
      <c r="C63" s="32" t="s">
        <v>56</v>
      </c>
      <c r="D63" s="40">
        <f>IF(F63&gt;0,1,"")</f>
        <v>1</v>
      </c>
      <c r="E63" s="89" t="str">
        <f>IF(D63&lt;&gt;"","式","")</f>
        <v>式</v>
      </c>
      <c r="F63" s="123">
        <v>165000</v>
      </c>
      <c r="G63" s="8">
        <f t="shared" si="22"/>
        <v>165000</v>
      </c>
      <c r="H63" s="9">
        <f t="shared" si="23"/>
        <v>150000</v>
      </c>
      <c r="J63" s="164"/>
      <c r="L63" s="152"/>
      <c r="M63" s="153"/>
    </row>
    <row r="64" spans="1:13" ht="20.100000000000001" customHeight="1" thickBot="1" x14ac:dyDescent="0.45">
      <c r="A64" s="98"/>
      <c r="B64" s="108"/>
      <c r="C64" s="32"/>
      <c r="D64" s="40" t="str">
        <f>IF(F64&gt;0,1,"")</f>
        <v/>
      </c>
      <c r="E64" s="89" t="str">
        <f>IF(D64&lt;&gt;"","式","")</f>
        <v/>
      </c>
      <c r="F64" s="123"/>
      <c r="G64" s="8">
        <f t="shared" si="22"/>
        <v>0</v>
      </c>
      <c r="H64" s="9">
        <f t="shared" si="23"/>
        <v>0</v>
      </c>
      <c r="J64" s="164"/>
      <c r="L64" s="152"/>
      <c r="M64" s="153"/>
    </row>
    <row r="65" spans="1:17" ht="20.100000000000001" customHeight="1" thickBot="1" x14ac:dyDescent="0.45">
      <c r="A65" s="98"/>
      <c r="B65" s="104"/>
      <c r="C65" s="114" t="s">
        <v>10</v>
      </c>
      <c r="D65" s="117"/>
      <c r="E65" s="118"/>
      <c r="F65" s="23"/>
      <c r="G65" s="18">
        <f>SUBTOTAL(9,G62:G64)</f>
        <v>220000</v>
      </c>
      <c r="H65" s="18">
        <f>SUBTOTAL(9,H62:H64)</f>
        <v>200000</v>
      </c>
      <c r="I65" s="154"/>
      <c r="J65" s="165"/>
      <c r="K65" s="156"/>
      <c r="M65" s="148"/>
    </row>
    <row r="66" spans="1:17" ht="28.5" customHeight="1" thickBot="1" x14ac:dyDescent="0.45">
      <c r="A66" s="110"/>
      <c r="B66" s="111" t="s">
        <v>1</v>
      </c>
      <c r="C66" s="119"/>
      <c r="D66" s="120"/>
      <c r="E66" s="121"/>
      <c r="F66" s="25"/>
      <c r="G66" s="20">
        <f>SUBTOTAL(9,G24:G65)</f>
        <v>1508320</v>
      </c>
      <c r="H66" s="20">
        <f>SUBTOTAL(9,H24:H65)</f>
        <v>1372108</v>
      </c>
      <c r="J66" s="164"/>
      <c r="M66" s="148"/>
    </row>
    <row r="67" spans="1:17" ht="24" customHeight="1" thickBot="1" x14ac:dyDescent="0.45">
      <c r="A67" s="112" t="s">
        <v>22</v>
      </c>
      <c r="B67" s="113" t="s">
        <v>18</v>
      </c>
      <c r="C67" s="37"/>
      <c r="D67" s="86" t="str">
        <f>IF(F67&gt;0,1,"")</f>
        <v/>
      </c>
      <c r="E67" s="88" t="str">
        <f>IF(D67&lt;&gt;"","式","")</f>
        <v/>
      </c>
      <c r="F67" s="126"/>
      <c r="G67" s="10">
        <f t="shared" ref="G67:G68" si="24">IFERROR(F67*D67,0)</f>
        <v>0</v>
      </c>
      <c r="H67" s="19">
        <f>ROUNDDOWN(G67/1.1,0)</f>
        <v>0</v>
      </c>
      <c r="J67" s="164"/>
      <c r="L67" s="152"/>
      <c r="M67" s="153"/>
    </row>
    <row r="68" spans="1:17" ht="24" customHeight="1" thickBot="1" x14ac:dyDescent="0.45">
      <c r="A68" s="112" t="s">
        <v>23</v>
      </c>
      <c r="B68" s="113" t="s">
        <v>19</v>
      </c>
      <c r="C68" s="37"/>
      <c r="D68" s="87" t="str">
        <f>IF(F68&gt;0,1,"")</f>
        <v/>
      </c>
      <c r="E68" s="88" t="str">
        <f>IF(D68&lt;&gt;"","式","")</f>
        <v/>
      </c>
      <c r="F68" s="126"/>
      <c r="G68" s="10">
        <f t="shared" si="24"/>
        <v>0</v>
      </c>
      <c r="H68" s="19">
        <f>ROUNDDOWN(G68/1.1,0)</f>
        <v>0</v>
      </c>
      <c r="J68" s="164"/>
      <c r="L68" s="152"/>
      <c r="M68" s="153"/>
    </row>
    <row r="69" spans="1:17" ht="31.5" customHeight="1" thickBot="1" x14ac:dyDescent="0.45">
      <c r="A69" s="188" t="s">
        <v>2</v>
      </c>
      <c r="B69" s="189"/>
      <c r="C69" s="119"/>
      <c r="D69" s="120"/>
      <c r="E69" s="121"/>
      <c r="F69" s="26"/>
      <c r="G69" s="21">
        <f>SUBTOTAL(9,G24:G68)</f>
        <v>1508320</v>
      </c>
      <c r="H69" s="22">
        <f>SUBTOTAL(9,H24:H68)</f>
        <v>1372108</v>
      </c>
      <c r="J69" s="167"/>
    </row>
    <row r="70" spans="1:17" ht="19.5" customHeight="1" thickBot="1" x14ac:dyDescent="0.45"/>
    <row r="71" spans="1:17" ht="21" customHeight="1" thickBot="1" x14ac:dyDescent="0.45">
      <c r="A71" s="2" t="s">
        <v>7</v>
      </c>
    </row>
    <row r="72" spans="1:17" ht="24" x14ac:dyDescent="0.4">
      <c r="B72" s="3" t="s">
        <v>11</v>
      </c>
      <c r="C72" s="12"/>
      <c r="D72" s="4"/>
      <c r="E72" s="4"/>
      <c r="F72" s="4"/>
    </row>
    <row r="73" spans="1:17" ht="22.5" customHeight="1" thickBot="1" x14ac:dyDescent="0.45">
      <c r="A73" s="3"/>
      <c r="B73" s="95" t="s">
        <v>37</v>
      </c>
      <c r="C73" s="94" t="s">
        <v>33</v>
      </c>
      <c r="G73" s="1"/>
      <c r="H73" s="1" t="s">
        <v>6</v>
      </c>
    </row>
    <row r="74" spans="1:17" ht="30.75" customHeight="1" thickBot="1" x14ac:dyDescent="0.45">
      <c r="A74" s="210" t="s">
        <v>24</v>
      </c>
      <c r="B74" s="212" t="s">
        <v>21</v>
      </c>
      <c r="C74" s="214" t="s">
        <v>50</v>
      </c>
      <c r="D74" s="202" t="s">
        <v>3</v>
      </c>
      <c r="E74" s="203"/>
      <c r="F74" s="216" t="s">
        <v>62</v>
      </c>
      <c r="G74" s="206" t="s">
        <v>4</v>
      </c>
      <c r="H74" s="208" t="s">
        <v>9</v>
      </c>
      <c r="M74" s="150"/>
      <c r="N74" s="128"/>
      <c r="O74" s="128"/>
      <c r="P74" s="128"/>
      <c r="Q74" s="128"/>
    </row>
    <row r="75" spans="1:17" ht="21" customHeight="1" thickBot="1" x14ac:dyDescent="0.45">
      <c r="A75" s="211"/>
      <c r="B75" s="213"/>
      <c r="C75" s="215"/>
      <c r="D75" s="204"/>
      <c r="E75" s="205"/>
      <c r="F75" s="217"/>
      <c r="G75" s="207"/>
      <c r="H75" s="209"/>
      <c r="J75" s="176" t="s">
        <v>51</v>
      </c>
      <c r="K75" s="135"/>
      <c r="M75" s="148"/>
    </row>
    <row r="76" spans="1:17" ht="28.5" customHeight="1" x14ac:dyDescent="0.4">
      <c r="A76" s="96" t="s">
        <v>25</v>
      </c>
      <c r="B76" s="97" t="s">
        <v>8</v>
      </c>
      <c r="C76" s="30"/>
      <c r="D76" s="38"/>
      <c r="E76" s="93" t="str">
        <f t="shared" ref="E76:E79" si="25">IF(D76&lt;&gt;"","式","")</f>
        <v/>
      </c>
      <c r="F76" s="122"/>
      <c r="G76" s="13">
        <f>IFERROR(F76*D76,0)</f>
        <v>0</v>
      </c>
      <c r="H76" s="14">
        <f>ROUNDDOWN(G76/1.1,0)</f>
        <v>0</v>
      </c>
      <c r="J76" s="177"/>
      <c r="K76" s="151"/>
      <c r="L76" s="152"/>
      <c r="M76" s="153"/>
    </row>
    <row r="77" spans="1:17" ht="27" customHeight="1" x14ac:dyDescent="0.4">
      <c r="A77" s="98"/>
      <c r="B77" s="99" t="s">
        <v>20</v>
      </c>
      <c r="C77" s="31"/>
      <c r="D77" s="39" t="str">
        <f>IF(F77&gt;0,1,"")</f>
        <v/>
      </c>
      <c r="E77" s="90" t="str">
        <f t="shared" si="25"/>
        <v/>
      </c>
      <c r="F77" s="122"/>
      <c r="G77" s="15">
        <f>IFERROR(F77*D77,0)</f>
        <v>0</v>
      </c>
      <c r="H77" s="16">
        <f t="shared" ref="H77:H79" si="26">ROUNDDOWN(G77/1.1,0)</f>
        <v>0</v>
      </c>
      <c r="J77" s="178"/>
      <c r="K77" s="151"/>
      <c r="L77" s="152"/>
      <c r="M77" s="153"/>
    </row>
    <row r="78" spans="1:17" ht="20.100000000000001" customHeight="1" x14ac:dyDescent="0.4">
      <c r="A78" s="98"/>
      <c r="B78" s="100" t="s">
        <v>5</v>
      </c>
      <c r="C78" s="30"/>
      <c r="D78" s="40" t="str">
        <f>IF(F78&gt;0,1,"")</f>
        <v/>
      </c>
      <c r="E78" s="89" t="str">
        <f t="shared" si="25"/>
        <v/>
      </c>
      <c r="F78" s="123"/>
      <c r="G78" s="13">
        <f>IFERROR(F78*D78,0)</f>
        <v>0</v>
      </c>
      <c r="H78" s="14">
        <f t="shared" si="26"/>
        <v>0</v>
      </c>
      <c r="I78" s="154"/>
      <c r="J78" s="178"/>
      <c r="K78" s="155"/>
      <c r="L78" s="152"/>
      <c r="M78" s="153"/>
    </row>
    <row r="79" spans="1:17" ht="21" customHeight="1" thickBot="1" x14ac:dyDescent="0.45">
      <c r="A79" s="98"/>
      <c r="B79" s="101"/>
      <c r="C79" s="32"/>
      <c r="D79" s="41" t="str">
        <f>IF(F79&gt;0,1,"")</f>
        <v/>
      </c>
      <c r="E79" s="92" t="str">
        <f t="shared" si="25"/>
        <v/>
      </c>
      <c r="F79" s="123"/>
      <c r="G79" s="8">
        <f>IFERROR(F79*D79,0)</f>
        <v>0</v>
      </c>
      <c r="H79" s="9">
        <f t="shared" si="26"/>
        <v>0</v>
      </c>
      <c r="I79" s="154"/>
      <c r="J79" s="178"/>
      <c r="K79" s="155"/>
      <c r="L79" s="152"/>
      <c r="M79" s="153"/>
    </row>
    <row r="80" spans="1:17" ht="24.95" customHeight="1" thickBot="1" x14ac:dyDescent="0.45">
      <c r="A80" s="98"/>
      <c r="B80" s="102"/>
      <c r="C80" s="114" t="s">
        <v>10</v>
      </c>
      <c r="D80" s="115"/>
      <c r="E80" s="116"/>
      <c r="F80" s="24"/>
      <c r="G80" s="17">
        <f>SUBTOTAL(9,G78:G79)</f>
        <v>0</v>
      </c>
      <c r="H80" s="17">
        <f>SUBTOTAL(9,H78:H79)</f>
        <v>0</v>
      </c>
      <c r="J80" s="178"/>
      <c r="M80" s="148"/>
    </row>
    <row r="81" spans="1:13" ht="20.100000000000001" customHeight="1" x14ac:dyDescent="0.4">
      <c r="A81" s="98"/>
      <c r="B81" s="103" t="s">
        <v>0</v>
      </c>
      <c r="C81" s="127"/>
      <c r="D81" s="42"/>
      <c r="E81" s="91" t="str">
        <f t="shared" ref="E81:E84" si="27">IF(D81&lt;&gt;"","式","")</f>
        <v/>
      </c>
      <c r="F81" s="124"/>
      <c r="G81" s="28">
        <f t="shared" ref="G81:G84" si="28">IFERROR(F81*D81,0)</f>
        <v>0</v>
      </c>
      <c r="H81" s="29">
        <f>IF(AND(F81&gt;0,F81&lt;1000),"     対象外",ROUNDDOWN(G81/1.1,0))</f>
        <v>0</v>
      </c>
      <c r="I81" s="154"/>
      <c r="J81" s="179"/>
      <c r="K81" s="155"/>
      <c r="L81" s="152"/>
      <c r="M81" s="153"/>
    </row>
    <row r="82" spans="1:13" ht="21" customHeight="1" x14ac:dyDescent="0.4">
      <c r="A82" s="98"/>
      <c r="B82" s="101"/>
      <c r="C82" s="32"/>
      <c r="D82" s="41" t="str">
        <f>IF(F82&gt;0,1,"")</f>
        <v/>
      </c>
      <c r="E82" s="92" t="str">
        <f t="shared" si="27"/>
        <v/>
      </c>
      <c r="F82" s="123"/>
      <c r="G82" s="8">
        <f t="shared" si="28"/>
        <v>0</v>
      </c>
      <c r="H82" s="9">
        <f t="shared" ref="H82:H84" si="29">IF(AND(F82&gt;0,F82&lt;1000),"     対象外",ROUNDDOWN(G82/1.1,0))</f>
        <v>0</v>
      </c>
      <c r="I82" s="154"/>
      <c r="J82" s="179"/>
      <c r="K82" s="155"/>
      <c r="L82" s="152"/>
      <c r="M82" s="153"/>
    </row>
    <row r="83" spans="1:13" ht="21" customHeight="1" x14ac:dyDescent="0.4">
      <c r="A83" s="98"/>
      <c r="B83" s="101"/>
      <c r="C83" s="32"/>
      <c r="D83" s="41" t="str">
        <f>IF(F83&gt;0,1,"")</f>
        <v/>
      </c>
      <c r="E83" s="92" t="str">
        <f t="shared" si="27"/>
        <v/>
      </c>
      <c r="F83" s="123"/>
      <c r="G83" s="8">
        <f t="shared" si="28"/>
        <v>0</v>
      </c>
      <c r="H83" s="9">
        <f t="shared" si="29"/>
        <v>0</v>
      </c>
      <c r="I83" s="154"/>
      <c r="J83" s="179"/>
      <c r="K83" s="155"/>
      <c r="L83" s="152"/>
      <c r="M83" s="153"/>
    </row>
    <row r="84" spans="1:13" ht="21" customHeight="1" thickBot="1" x14ac:dyDescent="0.45">
      <c r="A84" s="98"/>
      <c r="B84" s="101"/>
      <c r="C84" s="32"/>
      <c r="D84" s="41" t="str">
        <f>IF(F84&gt;0,1,"")</f>
        <v/>
      </c>
      <c r="E84" s="92" t="str">
        <f t="shared" si="27"/>
        <v/>
      </c>
      <c r="F84" s="123"/>
      <c r="G84" s="8">
        <f t="shared" si="28"/>
        <v>0</v>
      </c>
      <c r="H84" s="9">
        <f t="shared" si="29"/>
        <v>0</v>
      </c>
      <c r="I84" s="154"/>
      <c r="J84" s="179"/>
      <c r="K84" s="155"/>
      <c r="L84" s="152"/>
      <c r="M84" s="153"/>
    </row>
    <row r="85" spans="1:13" ht="20.100000000000001" customHeight="1" thickBot="1" x14ac:dyDescent="0.45">
      <c r="A85" s="98"/>
      <c r="B85" s="104"/>
      <c r="C85" s="114" t="s">
        <v>10</v>
      </c>
      <c r="D85" s="117"/>
      <c r="E85" s="118"/>
      <c r="F85" s="23"/>
      <c r="G85" s="18">
        <f>SUBTOTAL(9,G81:G84)</f>
        <v>0</v>
      </c>
      <c r="H85" s="18">
        <f>SUBTOTAL(9,H81:H84)</f>
        <v>0</v>
      </c>
      <c r="I85" s="154"/>
      <c r="J85" s="179"/>
      <c r="K85" s="156"/>
      <c r="M85" s="148"/>
    </row>
    <row r="86" spans="1:13" ht="20.100000000000001" customHeight="1" x14ac:dyDescent="0.4">
      <c r="A86" s="98"/>
      <c r="B86" s="105" t="s">
        <v>12</v>
      </c>
      <c r="C86" s="32"/>
      <c r="D86" s="40" t="str">
        <f>IF(F86&gt;0,1,"")</f>
        <v/>
      </c>
      <c r="E86" s="89" t="str">
        <f t="shared" ref="E86:E87" si="30">IF(D86&lt;&gt;"","式","")</f>
        <v/>
      </c>
      <c r="F86" s="123"/>
      <c r="G86" s="8">
        <f t="shared" ref="G86:G87" si="31">IFERROR(F86*D86,0)</f>
        <v>0</v>
      </c>
      <c r="H86" s="9">
        <f t="shared" ref="H86:H87" si="32">ROUNDDOWN(G86/1.1,0)</f>
        <v>0</v>
      </c>
      <c r="J86" s="180"/>
      <c r="L86" s="152"/>
      <c r="M86" s="153"/>
    </row>
    <row r="87" spans="1:13" ht="20.100000000000001" customHeight="1" thickBot="1" x14ac:dyDescent="0.45">
      <c r="A87" s="98"/>
      <c r="B87" s="101"/>
      <c r="C87" s="32"/>
      <c r="D87" s="40" t="str">
        <f>IF(F87&gt;0,1,"")</f>
        <v/>
      </c>
      <c r="E87" s="89" t="str">
        <f t="shared" si="30"/>
        <v/>
      </c>
      <c r="F87" s="123"/>
      <c r="G87" s="8">
        <f t="shared" si="31"/>
        <v>0</v>
      </c>
      <c r="H87" s="9">
        <f t="shared" si="32"/>
        <v>0</v>
      </c>
      <c r="I87" s="157"/>
      <c r="J87" s="181"/>
      <c r="K87" s="158"/>
      <c r="L87" s="152"/>
      <c r="M87" s="153"/>
    </row>
    <row r="88" spans="1:13" ht="20.100000000000001" customHeight="1" thickBot="1" x14ac:dyDescent="0.45">
      <c r="A88" s="98"/>
      <c r="B88" s="104"/>
      <c r="C88" s="114" t="s">
        <v>10</v>
      </c>
      <c r="D88" s="117"/>
      <c r="E88" s="118"/>
      <c r="F88" s="23"/>
      <c r="G88" s="18">
        <f>SUBTOTAL(9,G86:G87)</f>
        <v>0</v>
      </c>
      <c r="H88" s="18">
        <f>SUBTOTAL(9,H86:H87)</f>
        <v>0</v>
      </c>
      <c r="I88" s="154"/>
      <c r="J88" s="179"/>
      <c r="K88" s="156"/>
      <c r="M88" s="148"/>
    </row>
    <row r="89" spans="1:13" ht="21.75" customHeight="1" x14ac:dyDescent="0.4">
      <c r="A89" s="98"/>
      <c r="B89" s="106" t="s">
        <v>13</v>
      </c>
      <c r="C89" s="34"/>
      <c r="D89" s="42" t="str">
        <f>IF(F89&gt;0,1,"")</f>
        <v/>
      </c>
      <c r="E89" s="91" t="str">
        <f t="shared" ref="E89:E91" si="33">IF(D89&lt;&gt;"","式","")</f>
        <v/>
      </c>
      <c r="F89" s="125"/>
      <c r="G89" s="8">
        <f t="shared" ref="G89:G91" si="34">IFERROR(F89*D89,0)</f>
        <v>0</v>
      </c>
      <c r="H89" s="9">
        <f t="shared" ref="H89:H91" si="35">ROUNDDOWN(G89/1.1,0)</f>
        <v>0</v>
      </c>
      <c r="I89" s="154"/>
      <c r="J89" s="179"/>
      <c r="K89" s="156"/>
      <c r="L89" s="152"/>
      <c r="M89" s="153"/>
    </row>
    <row r="90" spans="1:13" ht="19.5" customHeight="1" x14ac:dyDescent="0.4">
      <c r="A90" s="98"/>
      <c r="B90" s="105" t="s">
        <v>14</v>
      </c>
      <c r="C90" s="35"/>
      <c r="D90" s="43" t="str">
        <f>IF(F90&gt;0,1,"")</f>
        <v/>
      </c>
      <c r="E90" s="90" t="str">
        <f t="shared" si="33"/>
        <v/>
      </c>
      <c r="F90" s="123"/>
      <c r="G90" s="8">
        <f t="shared" si="34"/>
        <v>0</v>
      </c>
      <c r="H90" s="9">
        <f t="shared" si="35"/>
        <v>0</v>
      </c>
      <c r="I90" s="154"/>
      <c r="J90" s="179"/>
      <c r="K90" s="156"/>
      <c r="L90" s="152"/>
      <c r="M90" s="153"/>
    </row>
    <row r="91" spans="1:13" ht="20.100000000000001" customHeight="1" thickBot="1" x14ac:dyDescent="0.45">
      <c r="A91" s="98"/>
      <c r="B91" s="107"/>
      <c r="C91" s="32"/>
      <c r="D91" s="43" t="str">
        <f>IF(F91&gt;0,1,"")</f>
        <v/>
      </c>
      <c r="E91" s="90" t="str">
        <f t="shared" si="33"/>
        <v/>
      </c>
      <c r="F91" s="123"/>
      <c r="G91" s="8">
        <f t="shared" si="34"/>
        <v>0</v>
      </c>
      <c r="H91" s="8">
        <f t="shared" si="35"/>
        <v>0</v>
      </c>
      <c r="I91" s="159"/>
      <c r="J91" s="182"/>
      <c r="K91" s="160"/>
      <c r="L91" s="152"/>
      <c r="M91" s="153"/>
    </row>
    <row r="92" spans="1:13" ht="20.100000000000001" customHeight="1" thickBot="1" x14ac:dyDescent="0.45">
      <c r="A92" s="98"/>
      <c r="B92" s="101"/>
      <c r="C92" s="114" t="s">
        <v>10</v>
      </c>
      <c r="D92" s="117"/>
      <c r="E92" s="118"/>
      <c r="F92" s="23"/>
      <c r="G92" s="18">
        <f>SUBTOTAL(9,G90:G91)</f>
        <v>0</v>
      </c>
      <c r="H92" s="18">
        <f>SUBTOTAL(9,H90:H91)</f>
        <v>0</v>
      </c>
      <c r="I92" s="159"/>
      <c r="J92" s="182"/>
      <c r="K92" s="160"/>
      <c r="L92" s="161"/>
      <c r="M92" s="148"/>
    </row>
    <row r="93" spans="1:13" ht="20.100000000000001" customHeight="1" x14ac:dyDescent="0.4">
      <c r="A93" s="98"/>
      <c r="B93" s="105" t="s">
        <v>15</v>
      </c>
      <c r="C93" s="35"/>
      <c r="D93" s="40" t="str">
        <f>IF(F93&gt;0,1,"")</f>
        <v/>
      </c>
      <c r="E93" s="89" t="str">
        <f t="shared" ref="E93:E95" si="36">IF(D93&lt;&gt;"","式","")</f>
        <v/>
      </c>
      <c r="F93" s="123"/>
      <c r="G93" s="8">
        <f t="shared" ref="G93:G95" si="37">IFERROR(F93*D93,0)</f>
        <v>0</v>
      </c>
      <c r="H93" s="9">
        <f t="shared" ref="H93:H95" si="38">ROUNDDOWN(G93/1.1,0)</f>
        <v>0</v>
      </c>
      <c r="I93" s="154"/>
      <c r="J93" s="179"/>
      <c r="K93" s="156"/>
      <c r="L93" s="152"/>
      <c r="M93" s="153"/>
    </row>
    <row r="94" spans="1:13" ht="20.100000000000001" customHeight="1" x14ac:dyDescent="0.4">
      <c r="A94" s="98"/>
      <c r="B94" s="108"/>
      <c r="C94" s="35"/>
      <c r="D94" s="41" t="str">
        <f>IF(F94&gt;0,1,"")</f>
        <v/>
      </c>
      <c r="E94" s="90" t="str">
        <f t="shared" si="36"/>
        <v/>
      </c>
      <c r="F94" s="123"/>
      <c r="G94" s="8">
        <f t="shared" si="37"/>
        <v>0</v>
      </c>
      <c r="H94" s="9">
        <f t="shared" si="38"/>
        <v>0</v>
      </c>
      <c r="I94" s="154"/>
      <c r="J94" s="179"/>
      <c r="K94" s="156"/>
      <c r="L94" s="152"/>
      <c r="M94" s="153"/>
    </row>
    <row r="95" spans="1:13" ht="20.100000000000001" customHeight="1" thickBot="1" x14ac:dyDescent="0.45">
      <c r="A95" s="98"/>
      <c r="B95" s="108"/>
      <c r="C95" s="35"/>
      <c r="D95" s="41" t="str">
        <f>IF(F95&gt;0,1,"")</f>
        <v/>
      </c>
      <c r="E95" s="90" t="str">
        <f t="shared" si="36"/>
        <v/>
      </c>
      <c r="F95" s="123"/>
      <c r="G95" s="8">
        <f t="shared" si="37"/>
        <v>0</v>
      </c>
      <c r="H95" s="9">
        <f t="shared" si="38"/>
        <v>0</v>
      </c>
      <c r="I95" s="154"/>
      <c r="J95" s="179"/>
      <c r="K95" s="156"/>
      <c r="L95" s="152"/>
      <c r="M95" s="153"/>
    </row>
    <row r="96" spans="1:13" ht="20.100000000000001" customHeight="1" thickBot="1" x14ac:dyDescent="0.45">
      <c r="A96" s="98"/>
      <c r="B96" s="104"/>
      <c r="C96" s="114" t="s">
        <v>10</v>
      </c>
      <c r="D96" s="117"/>
      <c r="E96" s="118"/>
      <c r="F96" s="23"/>
      <c r="G96" s="18">
        <f>SUBTOTAL(9,G93:G95)</f>
        <v>0</v>
      </c>
      <c r="H96" s="18">
        <f>SUBTOTAL(9,H93:H95)</f>
        <v>0</v>
      </c>
      <c r="I96" s="154"/>
      <c r="J96" s="179"/>
      <c r="K96" s="156"/>
      <c r="M96" s="148"/>
    </row>
    <row r="97" spans="1:17" ht="20.100000000000001" customHeight="1" x14ac:dyDescent="0.4">
      <c r="A97" s="98"/>
      <c r="B97" s="105" t="s">
        <v>16</v>
      </c>
      <c r="C97" s="32"/>
      <c r="D97" s="40" t="str">
        <f>IF(F97&gt;0,1,"")</f>
        <v/>
      </c>
      <c r="E97" s="89" t="str">
        <f>IF(D97&lt;&gt;"","式","")</f>
        <v/>
      </c>
      <c r="F97" s="123"/>
      <c r="G97" s="8">
        <f t="shared" ref="G97:G99" si="39">IFERROR(F97*D97,0)</f>
        <v>0</v>
      </c>
      <c r="H97" s="9">
        <f t="shared" ref="H97:H99" si="40">ROUNDDOWN(G97/1.1,0)</f>
        <v>0</v>
      </c>
      <c r="J97" s="180"/>
      <c r="L97" s="152"/>
      <c r="M97" s="153"/>
    </row>
    <row r="98" spans="1:17" ht="20.100000000000001" customHeight="1" x14ac:dyDescent="0.4">
      <c r="A98" s="98"/>
      <c r="B98" s="108"/>
      <c r="C98" s="32"/>
      <c r="D98" s="40" t="str">
        <f>IF(F98&gt;0,1,"")</f>
        <v/>
      </c>
      <c r="E98" s="89" t="str">
        <f>IF(D98&lt;&gt;"","式","")</f>
        <v/>
      </c>
      <c r="F98" s="123"/>
      <c r="G98" s="8">
        <f t="shared" si="39"/>
        <v>0</v>
      </c>
      <c r="H98" s="9">
        <f t="shared" si="40"/>
        <v>0</v>
      </c>
      <c r="J98" s="180"/>
      <c r="L98" s="152"/>
      <c r="M98" s="153"/>
    </row>
    <row r="99" spans="1:17" ht="20.100000000000001" customHeight="1" thickBot="1" x14ac:dyDescent="0.45">
      <c r="A99" s="98"/>
      <c r="B99" s="108"/>
      <c r="C99" s="32"/>
      <c r="D99" s="40" t="str">
        <f>IF(F99&gt;0,1,"")</f>
        <v/>
      </c>
      <c r="E99" s="89" t="str">
        <f>IF(D99&lt;&gt;"","式","")</f>
        <v/>
      </c>
      <c r="F99" s="123"/>
      <c r="G99" s="8">
        <f t="shared" si="39"/>
        <v>0</v>
      </c>
      <c r="H99" s="9">
        <f t="shared" si="40"/>
        <v>0</v>
      </c>
      <c r="J99" s="180"/>
      <c r="L99" s="152"/>
      <c r="M99" s="153"/>
    </row>
    <row r="100" spans="1:17" ht="20.100000000000001" customHeight="1" thickBot="1" x14ac:dyDescent="0.45">
      <c r="A100" s="98"/>
      <c r="B100" s="104"/>
      <c r="C100" s="114" t="s">
        <v>10</v>
      </c>
      <c r="D100" s="117"/>
      <c r="E100" s="118"/>
      <c r="F100" s="23"/>
      <c r="G100" s="18">
        <f>SUBTOTAL(9,G97:G99)</f>
        <v>0</v>
      </c>
      <c r="H100" s="18">
        <f>SUBTOTAL(9,H97:H99)</f>
        <v>0</v>
      </c>
      <c r="I100" s="154"/>
      <c r="J100" s="179"/>
      <c r="K100" s="156"/>
      <c r="M100" s="148"/>
    </row>
    <row r="101" spans="1:17" ht="20.100000000000001" customHeight="1" x14ac:dyDescent="0.4">
      <c r="A101" s="98"/>
      <c r="B101" s="109" t="s">
        <v>17</v>
      </c>
      <c r="C101" s="32"/>
      <c r="D101" s="40" t="str">
        <f>IF(F101&gt;0,1,"")</f>
        <v/>
      </c>
      <c r="E101" s="89" t="str">
        <f>IF(D101&lt;&gt;"","式","")</f>
        <v/>
      </c>
      <c r="F101" s="123"/>
      <c r="G101" s="8">
        <f t="shared" ref="G101:G103" si="41">IFERROR(F101*D101,0)</f>
        <v>0</v>
      </c>
      <c r="H101" s="9">
        <f t="shared" ref="H101:H103" si="42">ROUNDDOWN(G101/1.1,0)</f>
        <v>0</v>
      </c>
      <c r="I101" s="154"/>
      <c r="J101" s="179"/>
      <c r="K101" s="156"/>
      <c r="L101" s="152"/>
      <c r="M101" s="153"/>
    </row>
    <row r="102" spans="1:17" ht="20.100000000000001" customHeight="1" x14ac:dyDescent="0.4">
      <c r="A102" s="98"/>
      <c r="B102" s="108"/>
      <c r="C102" s="32"/>
      <c r="D102" s="40" t="str">
        <f>IF(F102&gt;0,1,"")</f>
        <v/>
      </c>
      <c r="E102" s="89" t="str">
        <f>IF(D102&lt;&gt;"","式","")</f>
        <v/>
      </c>
      <c r="F102" s="123"/>
      <c r="G102" s="8">
        <f t="shared" si="41"/>
        <v>0</v>
      </c>
      <c r="H102" s="9">
        <f t="shared" si="42"/>
        <v>0</v>
      </c>
      <c r="J102" s="180"/>
      <c r="L102" s="152"/>
      <c r="M102" s="153"/>
    </row>
    <row r="103" spans="1:17" ht="20.100000000000001" customHeight="1" thickBot="1" x14ac:dyDescent="0.45">
      <c r="A103" s="98"/>
      <c r="B103" s="108"/>
      <c r="C103" s="32"/>
      <c r="D103" s="40" t="str">
        <f>IF(F103&gt;0,1,"")</f>
        <v/>
      </c>
      <c r="E103" s="89" t="str">
        <f>IF(D103&lt;&gt;"","式","")</f>
        <v/>
      </c>
      <c r="F103" s="123"/>
      <c r="G103" s="8">
        <f t="shared" si="41"/>
        <v>0</v>
      </c>
      <c r="H103" s="9">
        <f t="shared" si="42"/>
        <v>0</v>
      </c>
      <c r="J103" s="180"/>
      <c r="L103" s="152"/>
      <c r="M103" s="153"/>
    </row>
    <row r="104" spans="1:17" ht="20.100000000000001" customHeight="1" thickBot="1" x14ac:dyDescent="0.45">
      <c r="A104" s="98"/>
      <c r="B104" s="104"/>
      <c r="C104" s="114" t="s">
        <v>10</v>
      </c>
      <c r="D104" s="117"/>
      <c r="E104" s="118"/>
      <c r="F104" s="23"/>
      <c r="G104" s="18">
        <f>SUBTOTAL(9,G101:G103)</f>
        <v>0</v>
      </c>
      <c r="H104" s="18">
        <f>SUBTOTAL(9,H101:H103)</f>
        <v>0</v>
      </c>
      <c r="I104" s="154"/>
      <c r="J104" s="179"/>
      <c r="K104" s="156"/>
      <c r="M104" s="148"/>
    </row>
    <row r="105" spans="1:17" ht="28.5" customHeight="1" thickBot="1" x14ac:dyDescent="0.45">
      <c r="A105" s="110"/>
      <c r="B105" s="111" t="s">
        <v>1</v>
      </c>
      <c r="C105" s="119"/>
      <c r="D105" s="120"/>
      <c r="E105" s="121"/>
      <c r="F105" s="25"/>
      <c r="G105" s="20">
        <f>SUBTOTAL(9,G74:G104)</f>
        <v>0</v>
      </c>
      <c r="H105" s="20">
        <f>SUBTOTAL(9,H74:H104)</f>
        <v>0</v>
      </c>
      <c r="J105" s="180"/>
      <c r="M105" s="148"/>
    </row>
    <row r="106" spans="1:17" ht="24" customHeight="1" thickBot="1" x14ac:dyDescent="0.45">
      <c r="A106" s="112" t="s">
        <v>22</v>
      </c>
      <c r="B106" s="113" t="s">
        <v>18</v>
      </c>
      <c r="C106" s="37"/>
      <c r="D106" s="86" t="str">
        <f>IF(F106&gt;0,1,"")</f>
        <v/>
      </c>
      <c r="E106" s="88" t="str">
        <f>IF(D106&lt;&gt;"","式","")</f>
        <v/>
      </c>
      <c r="F106" s="126"/>
      <c r="G106" s="10">
        <f t="shared" ref="G106:G107" si="43">IFERROR(F106*D106,0)</f>
        <v>0</v>
      </c>
      <c r="H106" s="19">
        <f>ROUNDDOWN(G106/1.1,0)</f>
        <v>0</v>
      </c>
      <c r="J106" s="180"/>
      <c r="L106" s="152"/>
      <c r="M106" s="153"/>
    </row>
    <row r="107" spans="1:17" ht="24" customHeight="1" thickBot="1" x14ac:dyDescent="0.45">
      <c r="A107" s="112" t="s">
        <v>23</v>
      </c>
      <c r="B107" s="113" t="s">
        <v>19</v>
      </c>
      <c r="C107" s="37"/>
      <c r="D107" s="87" t="str">
        <f>IF(F107&gt;0,1,"")</f>
        <v/>
      </c>
      <c r="E107" s="88" t="str">
        <f>IF(D107&lt;&gt;"","式","")</f>
        <v/>
      </c>
      <c r="F107" s="126"/>
      <c r="G107" s="10">
        <f t="shared" si="43"/>
        <v>0</v>
      </c>
      <c r="H107" s="19">
        <f>ROUNDDOWN(G107/1.1,0)</f>
        <v>0</v>
      </c>
      <c r="J107" s="180"/>
      <c r="L107" s="152"/>
      <c r="M107" s="153"/>
    </row>
    <row r="108" spans="1:17" ht="31.5" customHeight="1" thickBot="1" x14ac:dyDescent="0.45">
      <c r="A108" s="188" t="s">
        <v>2</v>
      </c>
      <c r="B108" s="189"/>
      <c r="C108" s="119"/>
      <c r="D108" s="120"/>
      <c r="E108" s="121"/>
      <c r="F108" s="26"/>
      <c r="G108" s="21">
        <f>SUBTOTAL(9,G74:G107)</f>
        <v>0</v>
      </c>
      <c r="H108" s="22">
        <f>SUBTOTAL(9,H74:H107)</f>
        <v>0</v>
      </c>
      <c r="J108" s="183"/>
    </row>
    <row r="109" spans="1:17" ht="19.5" customHeight="1" thickBot="1" x14ac:dyDescent="0.45"/>
    <row r="110" spans="1:17" ht="21" customHeight="1" thickBot="1" x14ac:dyDescent="0.45">
      <c r="A110" s="2" t="s">
        <v>7</v>
      </c>
      <c r="M110" s="162"/>
      <c r="N110" s="132"/>
      <c r="O110" s="132"/>
      <c r="P110" s="132"/>
      <c r="Q110" s="132"/>
    </row>
    <row r="111" spans="1:17" ht="24" x14ac:dyDescent="0.4">
      <c r="B111" s="3" t="s">
        <v>11</v>
      </c>
      <c r="C111" s="12"/>
      <c r="D111" s="4"/>
      <c r="E111" s="4"/>
      <c r="F111" s="4"/>
      <c r="M111" s="162"/>
      <c r="N111" s="132"/>
      <c r="O111" s="132"/>
      <c r="P111" s="132"/>
      <c r="Q111" s="132"/>
    </row>
    <row r="112" spans="1:17" ht="22.5" customHeight="1" thickBot="1" x14ac:dyDescent="0.45">
      <c r="A112" s="3"/>
      <c r="B112" s="95" t="s">
        <v>38</v>
      </c>
      <c r="C112" s="94" t="s">
        <v>32</v>
      </c>
      <c r="G112" s="1"/>
      <c r="H112" s="1" t="s">
        <v>6</v>
      </c>
      <c r="M112" s="162"/>
      <c r="N112" s="132"/>
      <c r="O112" s="132"/>
      <c r="P112" s="132"/>
      <c r="Q112" s="132"/>
    </row>
    <row r="113" spans="1:17" ht="30.75" customHeight="1" thickBot="1" x14ac:dyDescent="0.45">
      <c r="A113" s="210" t="s">
        <v>24</v>
      </c>
      <c r="B113" s="212" t="s">
        <v>21</v>
      </c>
      <c r="C113" s="214" t="s">
        <v>50</v>
      </c>
      <c r="D113" s="202" t="s">
        <v>3</v>
      </c>
      <c r="E113" s="203"/>
      <c r="F113" s="216" t="s">
        <v>62</v>
      </c>
      <c r="G113" s="206" t="s">
        <v>4</v>
      </c>
      <c r="H113" s="208" t="s">
        <v>9</v>
      </c>
      <c r="M113" s="150"/>
      <c r="N113" s="128"/>
      <c r="O113" s="128"/>
      <c r="P113" s="128"/>
      <c r="Q113" s="128"/>
    </row>
    <row r="114" spans="1:17" ht="21" customHeight="1" thickBot="1" x14ac:dyDescent="0.45">
      <c r="A114" s="211"/>
      <c r="B114" s="213"/>
      <c r="C114" s="215"/>
      <c r="D114" s="204"/>
      <c r="E114" s="205"/>
      <c r="F114" s="217"/>
      <c r="G114" s="207"/>
      <c r="H114" s="209"/>
      <c r="J114" s="176" t="s">
        <v>51</v>
      </c>
      <c r="K114" s="135"/>
      <c r="M114" s="148"/>
    </row>
    <row r="115" spans="1:17" ht="28.5" customHeight="1" x14ac:dyDescent="0.4">
      <c r="A115" s="96" t="s">
        <v>25</v>
      </c>
      <c r="B115" s="97" t="s">
        <v>8</v>
      </c>
      <c r="C115" s="30"/>
      <c r="D115" s="38"/>
      <c r="E115" s="93" t="str">
        <f t="shared" ref="E115:E118" si="44">IF(D115&lt;&gt;"","式","")</f>
        <v/>
      </c>
      <c r="F115" s="122"/>
      <c r="G115" s="13">
        <f>IFERROR(F115*D115,0)</f>
        <v>0</v>
      </c>
      <c r="H115" s="14">
        <f>ROUNDDOWN(G115/1.1,0)</f>
        <v>0</v>
      </c>
      <c r="J115" s="177"/>
      <c r="K115" s="151"/>
      <c r="L115" s="152"/>
      <c r="M115" s="153"/>
    </row>
    <row r="116" spans="1:17" ht="27" customHeight="1" x14ac:dyDescent="0.4">
      <c r="A116" s="98"/>
      <c r="B116" s="99" t="s">
        <v>20</v>
      </c>
      <c r="C116" s="31"/>
      <c r="D116" s="39" t="str">
        <f>IF(F116&gt;0,1,"")</f>
        <v/>
      </c>
      <c r="E116" s="90" t="str">
        <f t="shared" si="44"/>
        <v/>
      </c>
      <c r="F116" s="122"/>
      <c r="G116" s="15">
        <f>IFERROR(F116*D116,0)</f>
        <v>0</v>
      </c>
      <c r="H116" s="16">
        <f t="shared" ref="H116:H118" si="45">ROUNDDOWN(G116/1.1,0)</f>
        <v>0</v>
      </c>
      <c r="J116" s="178"/>
      <c r="K116" s="151"/>
      <c r="L116" s="152"/>
      <c r="M116" s="153"/>
    </row>
    <row r="117" spans="1:17" ht="20.100000000000001" customHeight="1" x14ac:dyDescent="0.4">
      <c r="A117" s="98"/>
      <c r="B117" s="100" t="s">
        <v>5</v>
      </c>
      <c r="C117" s="30"/>
      <c r="D117" s="40" t="str">
        <f>IF(F117&gt;0,1,"")</f>
        <v/>
      </c>
      <c r="E117" s="89" t="str">
        <f t="shared" si="44"/>
        <v/>
      </c>
      <c r="F117" s="123"/>
      <c r="G117" s="13">
        <f>IFERROR(F117*D117,0)</f>
        <v>0</v>
      </c>
      <c r="H117" s="14">
        <f t="shared" si="45"/>
        <v>0</v>
      </c>
      <c r="I117" s="154"/>
      <c r="J117" s="178"/>
      <c r="K117" s="155"/>
      <c r="L117" s="152"/>
      <c r="M117" s="153"/>
    </row>
    <row r="118" spans="1:17" ht="21" customHeight="1" thickBot="1" x14ac:dyDescent="0.45">
      <c r="A118" s="98"/>
      <c r="B118" s="101"/>
      <c r="C118" s="32"/>
      <c r="D118" s="41" t="str">
        <f>IF(F118&gt;0,1,"")</f>
        <v/>
      </c>
      <c r="E118" s="92" t="str">
        <f t="shared" si="44"/>
        <v/>
      </c>
      <c r="F118" s="123"/>
      <c r="G118" s="8">
        <f>IFERROR(F118*D118,0)</f>
        <v>0</v>
      </c>
      <c r="H118" s="9">
        <f t="shared" si="45"/>
        <v>0</v>
      </c>
      <c r="I118" s="154"/>
      <c r="J118" s="178"/>
      <c r="K118" s="155"/>
      <c r="L118" s="152"/>
      <c r="M118" s="153"/>
    </row>
    <row r="119" spans="1:17" ht="24.95" customHeight="1" thickBot="1" x14ac:dyDescent="0.45">
      <c r="A119" s="98"/>
      <c r="B119" s="102"/>
      <c r="C119" s="114" t="s">
        <v>10</v>
      </c>
      <c r="D119" s="115"/>
      <c r="E119" s="116"/>
      <c r="F119" s="24"/>
      <c r="G119" s="17">
        <f>SUBTOTAL(9,G117:G118)</f>
        <v>0</v>
      </c>
      <c r="H119" s="17">
        <f>SUBTOTAL(9,H117:H118)</f>
        <v>0</v>
      </c>
      <c r="J119" s="178"/>
      <c r="M119" s="148"/>
    </row>
    <row r="120" spans="1:17" ht="20.100000000000001" customHeight="1" x14ac:dyDescent="0.4">
      <c r="A120" s="98"/>
      <c r="B120" s="103" t="s">
        <v>0</v>
      </c>
      <c r="C120" s="127"/>
      <c r="D120" s="42"/>
      <c r="E120" s="91" t="str">
        <f t="shared" ref="E120:E123" si="46">IF(D120&lt;&gt;"","式","")</f>
        <v/>
      </c>
      <c r="F120" s="124"/>
      <c r="G120" s="28">
        <f t="shared" ref="G120:G123" si="47">IFERROR(F120*D120,0)</f>
        <v>0</v>
      </c>
      <c r="H120" s="29">
        <f>IF(AND(F120&gt;0,F120&lt;1000),"     対象外",ROUNDDOWN(G120/1.1,0))</f>
        <v>0</v>
      </c>
      <c r="I120" s="154"/>
      <c r="J120" s="179"/>
      <c r="K120" s="155"/>
      <c r="L120" s="152"/>
      <c r="M120" s="153"/>
    </row>
    <row r="121" spans="1:17" ht="21" customHeight="1" x14ac:dyDescent="0.4">
      <c r="A121" s="98"/>
      <c r="B121" s="101"/>
      <c r="C121" s="32"/>
      <c r="D121" s="41" t="str">
        <f>IF(F121&gt;0,1,"")</f>
        <v/>
      </c>
      <c r="E121" s="92" t="str">
        <f t="shared" si="46"/>
        <v/>
      </c>
      <c r="F121" s="123"/>
      <c r="G121" s="8">
        <f t="shared" si="47"/>
        <v>0</v>
      </c>
      <c r="H121" s="9">
        <f t="shared" ref="H121:H123" si="48">IF(AND(F121&gt;0,F121&lt;1000),"     対象外",ROUNDDOWN(G121/1.1,0))</f>
        <v>0</v>
      </c>
      <c r="I121" s="154"/>
      <c r="J121" s="179"/>
      <c r="K121" s="155"/>
      <c r="L121" s="152"/>
      <c r="M121" s="153"/>
    </row>
    <row r="122" spans="1:17" ht="21" customHeight="1" x14ac:dyDescent="0.4">
      <c r="A122" s="98"/>
      <c r="B122" s="101"/>
      <c r="C122" s="32"/>
      <c r="D122" s="41" t="str">
        <f>IF(F122&gt;0,1,"")</f>
        <v/>
      </c>
      <c r="E122" s="92" t="str">
        <f t="shared" si="46"/>
        <v/>
      </c>
      <c r="F122" s="123"/>
      <c r="G122" s="8">
        <f t="shared" si="47"/>
        <v>0</v>
      </c>
      <c r="H122" s="9">
        <f t="shared" si="48"/>
        <v>0</v>
      </c>
      <c r="I122" s="154"/>
      <c r="J122" s="179"/>
      <c r="K122" s="155"/>
      <c r="L122" s="152"/>
      <c r="M122" s="153"/>
    </row>
    <row r="123" spans="1:17" ht="21" customHeight="1" thickBot="1" x14ac:dyDescent="0.45">
      <c r="A123" s="98"/>
      <c r="B123" s="101"/>
      <c r="C123" s="32"/>
      <c r="D123" s="41" t="str">
        <f>IF(F123&gt;0,1,"")</f>
        <v/>
      </c>
      <c r="E123" s="92" t="str">
        <f t="shared" si="46"/>
        <v/>
      </c>
      <c r="F123" s="123"/>
      <c r="G123" s="8">
        <f t="shared" si="47"/>
        <v>0</v>
      </c>
      <c r="H123" s="9">
        <f t="shared" si="48"/>
        <v>0</v>
      </c>
      <c r="I123" s="154"/>
      <c r="J123" s="179"/>
      <c r="K123" s="155"/>
      <c r="L123" s="152"/>
      <c r="M123" s="153"/>
    </row>
    <row r="124" spans="1:17" ht="20.100000000000001" customHeight="1" thickBot="1" x14ac:dyDescent="0.45">
      <c r="A124" s="98"/>
      <c r="B124" s="104"/>
      <c r="C124" s="114" t="s">
        <v>10</v>
      </c>
      <c r="D124" s="117"/>
      <c r="E124" s="118"/>
      <c r="F124" s="23"/>
      <c r="G124" s="18">
        <f>SUBTOTAL(9,G120:G123)</f>
        <v>0</v>
      </c>
      <c r="H124" s="18">
        <f>SUBTOTAL(9,H120:H123)</f>
        <v>0</v>
      </c>
      <c r="I124" s="154"/>
      <c r="J124" s="179"/>
      <c r="K124" s="156"/>
      <c r="M124" s="148"/>
    </row>
    <row r="125" spans="1:17" ht="20.100000000000001" customHeight="1" x14ac:dyDescent="0.4">
      <c r="A125" s="98"/>
      <c r="B125" s="105" t="s">
        <v>12</v>
      </c>
      <c r="C125" s="32"/>
      <c r="D125" s="40" t="str">
        <f>IF(F125&gt;0,1,"")</f>
        <v/>
      </c>
      <c r="E125" s="89" t="str">
        <f t="shared" ref="E125:E126" si="49">IF(D125&lt;&gt;"","式","")</f>
        <v/>
      </c>
      <c r="F125" s="123"/>
      <c r="G125" s="8">
        <f t="shared" ref="G125:G126" si="50">IFERROR(F125*D125,0)</f>
        <v>0</v>
      </c>
      <c r="H125" s="9">
        <f t="shared" ref="H125:H126" si="51">ROUNDDOWN(G125/1.1,0)</f>
        <v>0</v>
      </c>
      <c r="J125" s="180"/>
      <c r="L125" s="152"/>
      <c r="M125" s="153"/>
    </row>
    <row r="126" spans="1:17" ht="20.100000000000001" customHeight="1" thickBot="1" x14ac:dyDescent="0.45">
      <c r="A126" s="98"/>
      <c r="B126" s="101"/>
      <c r="C126" s="32"/>
      <c r="D126" s="40" t="str">
        <f>IF(F126&gt;0,1,"")</f>
        <v/>
      </c>
      <c r="E126" s="89" t="str">
        <f t="shared" si="49"/>
        <v/>
      </c>
      <c r="F126" s="123"/>
      <c r="G126" s="8">
        <f t="shared" si="50"/>
        <v>0</v>
      </c>
      <c r="H126" s="9">
        <f t="shared" si="51"/>
        <v>0</v>
      </c>
      <c r="I126" s="157"/>
      <c r="J126" s="181"/>
      <c r="K126" s="158"/>
      <c r="L126" s="152"/>
      <c r="M126" s="153"/>
    </row>
    <row r="127" spans="1:17" ht="20.100000000000001" customHeight="1" thickBot="1" x14ac:dyDescent="0.45">
      <c r="A127" s="98"/>
      <c r="B127" s="104"/>
      <c r="C127" s="114" t="s">
        <v>10</v>
      </c>
      <c r="D127" s="117"/>
      <c r="E127" s="118"/>
      <c r="F127" s="23"/>
      <c r="G127" s="18">
        <f>SUBTOTAL(9,G125:G126)</f>
        <v>0</v>
      </c>
      <c r="H127" s="18">
        <f>SUBTOTAL(9,H125:H126)</f>
        <v>0</v>
      </c>
      <c r="I127" s="154"/>
      <c r="J127" s="179"/>
      <c r="K127" s="156"/>
      <c r="M127" s="148"/>
    </row>
    <row r="128" spans="1:17" ht="21.75" customHeight="1" x14ac:dyDescent="0.4">
      <c r="A128" s="98"/>
      <c r="B128" s="106" t="s">
        <v>13</v>
      </c>
      <c r="C128" s="34"/>
      <c r="D128" s="42" t="str">
        <f>IF(F128&gt;0,1,"")</f>
        <v/>
      </c>
      <c r="E128" s="91" t="str">
        <f t="shared" ref="E128:E130" si="52">IF(D128&lt;&gt;"","式","")</f>
        <v/>
      </c>
      <c r="F128" s="125"/>
      <c r="G128" s="8">
        <f t="shared" ref="G128:G130" si="53">IFERROR(F128*D128,0)</f>
        <v>0</v>
      </c>
      <c r="H128" s="9">
        <f t="shared" ref="H128:H130" si="54">ROUNDDOWN(G128/1.1,0)</f>
        <v>0</v>
      </c>
      <c r="I128" s="154"/>
      <c r="J128" s="179"/>
      <c r="K128" s="156"/>
      <c r="L128" s="152"/>
      <c r="M128" s="153"/>
    </row>
    <row r="129" spans="1:13" ht="19.5" customHeight="1" x14ac:dyDescent="0.4">
      <c r="A129" s="98"/>
      <c r="B129" s="105" t="s">
        <v>14</v>
      </c>
      <c r="C129" s="35"/>
      <c r="D129" s="43" t="str">
        <f>IF(F129&gt;0,1,"")</f>
        <v/>
      </c>
      <c r="E129" s="90" t="str">
        <f t="shared" si="52"/>
        <v/>
      </c>
      <c r="F129" s="123"/>
      <c r="G129" s="8">
        <f t="shared" si="53"/>
        <v>0</v>
      </c>
      <c r="H129" s="9">
        <f t="shared" si="54"/>
        <v>0</v>
      </c>
      <c r="I129" s="154"/>
      <c r="J129" s="179"/>
      <c r="K129" s="156"/>
      <c r="L129" s="152"/>
      <c r="M129" s="153"/>
    </row>
    <row r="130" spans="1:13" ht="20.100000000000001" customHeight="1" thickBot="1" x14ac:dyDescent="0.45">
      <c r="A130" s="98"/>
      <c r="B130" s="107"/>
      <c r="C130" s="32"/>
      <c r="D130" s="43" t="str">
        <f>IF(F130&gt;0,1,"")</f>
        <v/>
      </c>
      <c r="E130" s="90" t="str">
        <f t="shared" si="52"/>
        <v/>
      </c>
      <c r="F130" s="123"/>
      <c r="G130" s="8">
        <f t="shared" si="53"/>
        <v>0</v>
      </c>
      <c r="H130" s="8">
        <f t="shared" si="54"/>
        <v>0</v>
      </c>
      <c r="I130" s="159"/>
      <c r="J130" s="182"/>
      <c r="K130" s="160"/>
      <c r="L130" s="152"/>
      <c r="M130" s="153"/>
    </row>
    <row r="131" spans="1:13" ht="20.100000000000001" customHeight="1" thickBot="1" x14ac:dyDescent="0.45">
      <c r="A131" s="98"/>
      <c r="B131" s="101"/>
      <c r="C131" s="114" t="s">
        <v>10</v>
      </c>
      <c r="D131" s="117"/>
      <c r="E131" s="118"/>
      <c r="F131" s="23"/>
      <c r="G131" s="18">
        <f>SUBTOTAL(9,G129:G130)</f>
        <v>0</v>
      </c>
      <c r="H131" s="18">
        <f>SUBTOTAL(9,H129:H130)</f>
        <v>0</v>
      </c>
      <c r="I131" s="159"/>
      <c r="J131" s="182"/>
      <c r="K131" s="160"/>
      <c r="L131" s="161"/>
      <c r="M131" s="148"/>
    </row>
    <row r="132" spans="1:13" ht="20.100000000000001" customHeight="1" x14ac:dyDescent="0.4">
      <c r="A132" s="98"/>
      <c r="B132" s="105" t="s">
        <v>15</v>
      </c>
      <c r="C132" s="35"/>
      <c r="D132" s="40" t="str">
        <f>IF(F132&gt;0,1,"")</f>
        <v/>
      </c>
      <c r="E132" s="89" t="str">
        <f t="shared" ref="E132:E134" si="55">IF(D132&lt;&gt;"","式","")</f>
        <v/>
      </c>
      <c r="F132" s="123"/>
      <c r="G132" s="8">
        <f t="shared" ref="G132:G134" si="56">IFERROR(F132*D132,0)</f>
        <v>0</v>
      </c>
      <c r="H132" s="9">
        <f t="shared" ref="H132:H134" si="57">ROUNDDOWN(G132/1.1,0)</f>
        <v>0</v>
      </c>
      <c r="I132" s="154"/>
      <c r="J132" s="179"/>
      <c r="K132" s="156"/>
      <c r="L132" s="152"/>
      <c r="M132" s="153"/>
    </row>
    <row r="133" spans="1:13" ht="20.100000000000001" customHeight="1" x14ac:dyDescent="0.4">
      <c r="A133" s="98"/>
      <c r="B133" s="108"/>
      <c r="C133" s="35"/>
      <c r="D133" s="41" t="str">
        <f>IF(F133&gt;0,1,"")</f>
        <v/>
      </c>
      <c r="E133" s="90" t="str">
        <f t="shared" si="55"/>
        <v/>
      </c>
      <c r="F133" s="123"/>
      <c r="G133" s="8">
        <f t="shared" si="56"/>
        <v>0</v>
      </c>
      <c r="H133" s="9">
        <f t="shared" si="57"/>
        <v>0</v>
      </c>
      <c r="I133" s="154"/>
      <c r="J133" s="179"/>
      <c r="K133" s="156"/>
      <c r="L133" s="152"/>
      <c r="M133" s="153"/>
    </row>
    <row r="134" spans="1:13" ht="20.100000000000001" customHeight="1" thickBot="1" x14ac:dyDescent="0.45">
      <c r="A134" s="98"/>
      <c r="B134" s="108"/>
      <c r="C134" s="35"/>
      <c r="D134" s="41" t="str">
        <f>IF(F134&gt;0,1,"")</f>
        <v/>
      </c>
      <c r="E134" s="90" t="str">
        <f t="shared" si="55"/>
        <v/>
      </c>
      <c r="F134" s="123"/>
      <c r="G134" s="8">
        <f t="shared" si="56"/>
        <v>0</v>
      </c>
      <c r="H134" s="9">
        <f t="shared" si="57"/>
        <v>0</v>
      </c>
      <c r="I134" s="154"/>
      <c r="J134" s="179"/>
      <c r="K134" s="156"/>
      <c r="L134" s="152"/>
      <c r="M134" s="153"/>
    </row>
    <row r="135" spans="1:13" ht="20.100000000000001" customHeight="1" thickBot="1" x14ac:dyDescent="0.45">
      <c r="A135" s="98"/>
      <c r="B135" s="104"/>
      <c r="C135" s="114" t="s">
        <v>10</v>
      </c>
      <c r="D135" s="117"/>
      <c r="E135" s="118"/>
      <c r="F135" s="23"/>
      <c r="G135" s="18">
        <f>SUBTOTAL(9,G132:G134)</f>
        <v>0</v>
      </c>
      <c r="H135" s="18">
        <f>SUBTOTAL(9,H132:H134)</f>
        <v>0</v>
      </c>
      <c r="I135" s="154"/>
      <c r="J135" s="179"/>
      <c r="K135" s="156"/>
      <c r="M135" s="148"/>
    </row>
    <row r="136" spans="1:13" ht="20.100000000000001" customHeight="1" x14ac:dyDescent="0.4">
      <c r="A136" s="98"/>
      <c r="B136" s="105" t="s">
        <v>16</v>
      </c>
      <c r="C136" s="32"/>
      <c r="D136" s="40" t="str">
        <f>IF(F136&gt;0,1,"")</f>
        <v/>
      </c>
      <c r="E136" s="89" t="str">
        <f>IF(D136&lt;&gt;"","式","")</f>
        <v/>
      </c>
      <c r="F136" s="123"/>
      <c r="G136" s="8">
        <f t="shared" ref="G136:G138" si="58">IFERROR(F136*D136,0)</f>
        <v>0</v>
      </c>
      <c r="H136" s="9">
        <f t="shared" ref="H136:H138" si="59">ROUNDDOWN(G136/1.1,0)</f>
        <v>0</v>
      </c>
      <c r="J136" s="180"/>
      <c r="L136" s="152"/>
      <c r="M136" s="153"/>
    </row>
    <row r="137" spans="1:13" ht="20.100000000000001" customHeight="1" x14ac:dyDescent="0.4">
      <c r="A137" s="98"/>
      <c r="B137" s="108"/>
      <c r="C137" s="32"/>
      <c r="D137" s="40" t="str">
        <f>IF(F137&gt;0,1,"")</f>
        <v/>
      </c>
      <c r="E137" s="89" t="str">
        <f>IF(D137&lt;&gt;"","式","")</f>
        <v/>
      </c>
      <c r="F137" s="123"/>
      <c r="G137" s="8">
        <f t="shared" si="58"/>
        <v>0</v>
      </c>
      <c r="H137" s="9">
        <f t="shared" si="59"/>
        <v>0</v>
      </c>
      <c r="J137" s="180"/>
      <c r="L137" s="152"/>
      <c r="M137" s="153"/>
    </row>
    <row r="138" spans="1:13" ht="20.100000000000001" customHeight="1" thickBot="1" x14ac:dyDescent="0.45">
      <c r="A138" s="98"/>
      <c r="B138" s="108"/>
      <c r="C138" s="32"/>
      <c r="D138" s="40" t="str">
        <f>IF(F138&gt;0,1,"")</f>
        <v/>
      </c>
      <c r="E138" s="89" t="str">
        <f>IF(D138&lt;&gt;"","式","")</f>
        <v/>
      </c>
      <c r="F138" s="123"/>
      <c r="G138" s="8">
        <f t="shared" si="58"/>
        <v>0</v>
      </c>
      <c r="H138" s="9">
        <f t="shared" si="59"/>
        <v>0</v>
      </c>
      <c r="J138" s="180"/>
      <c r="L138" s="152"/>
      <c r="M138" s="153"/>
    </row>
    <row r="139" spans="1:13" ht="20.100000000000001" customHeight="1" thickBot="1" x14ac:dyDescent="0.45">
      <c r="A139" s="98"/>
      <c r="B139" s="104"/>
      <c r="C139" s="114" t="s">
        <v>10</v>
      </c>
      <c r="D139" s="117"/>
      <c r="E139" s="118"/>
      <c r="F139" s="23"/>
      <c r="G139" s="18">
        <f>SUBTOTAL(9,G136:G138)</f>
        <v>0</v>
      </c>
      <c r="H139" s="18">
        <f>SUBTOTAL(9,H136:H138)</f>
        <v>0</v>
      </c>
      <c r="I139" s="154"/>
      <c r="J139" s="179"/>
      <c r="K139" s="156"/>
      <c r="M139" s="148"/>
    </row>
    <row r="140" spans="1:13" ht="20.100000000000001" customHeight="1" x14ac:dyDescent="0.4">
      <c r="A140" s="98"/>
      <c r="B140" s="109" t="s">
        <v>17</v>
      </c>
      <c r="C140" s="32"/>
      <c r="D140" s="40" t="str">
        <f>IF(F140&gt;0,1,"")</f>
        <v/>
      </c>
      <c r="E140" s="89" t="str">
        <f>IF(D140&lt;&gt;"","式","")</f>
        <v/>
      </c>
      <c r="F140" s="123"/>
      <c r="G140" s="8">
        <f t="shared" ref="G140:G142" si="60">IFERROR(F140*D140,0)</f>
        <v>0</v>
      </c>
      <c r="H140" s="9">
        <f t="shared" ref="H140:H142" si="61">ROUNDDOWN(G140/1.1,0)</f>
        <v>0</v>
      </c>
      <c r="I140" s="154"/>
      <c r="J140" s="179"/>
      <c r="K140" s="156"/>
      <c r="L140" s="152"/>
      <c r="M140" s="153"/>
    </row>
    <row r="141" spans="1:13" ht="20.100000000000001" customHeight="1" x14ac:dyDescent="0.4">
      <c r="A141" s="98"/>
      <c r="B141" s="108"/>
      <c r="C141" s="32"/>
      <c r="D141" s="40" t="str">
        <f>IF(F141&gt;0,1,"")</f>
        <v/>
      </c>
      <c r="E141" s="89" t="str">
        <f>IF(D141&lt;&gt;"","式","")</f>
        <v/>
      </c>
      <c r="F141" s="123"/>
      <c r="G141" s="8">
        <f t="shared" si="60"/>
        <v>0</v>
      </c>
      <c r="H141" s="9">
        <f t="shared" si="61"/>
        <v>0</v>
      </c>
      <c r="J141" s="180"/>
      <c r="L141" s="152"/>
      <c r="M141" s="153"/>
    </row>
    <row r="142" spans="1:13" ht="20.100000000000001" customHeight="1" thickBot="1" x14ac:dyDescent="0.45">
      <c r="A142" s="98"/>
      <c r="B142" s="108"/>
      <c r="C142" s="32"/>
      <c r="D142" s="40" t="str">
        <f>IF(F142&gt;0,1,"")</f>
        <v/>
      </c>
      <c r="E142" s="89" t="str">
        <f>IF(D142&lt;&gt;"","式","")</f>
        <v/>
      </c>
      <c r="F142" s="123"/>
      <c r="G142" s="8">
        <f t="shared" si="60"/>
        <v>0</v>
      </c>
      <c r="H142" s="9">
        <f t="shared" si="61"/>
        <v>0</v>
      </c>
      <c r="J142" s="180"/>
      <c r="L142" s="152"/>
      <c r="M142" s="153"/>
    </row>
    <row r="143" spans="1:13" ht="20.100000000000001" customHeight="1" thickBot="1" x14ac:dyDescent="0.45">
      <c r="A143" s="98"/>
      <c r="B143" s="104"/>
      <c r="C143" s="114" t="s">
        <v>10</v>
      </c>
      <c r="D143" s="117"/>
      <c r="E143" s="118"/>
      <c r="F143" s="23"/>
      <c r="G143" s="18">
        <f>SUBTOTAL(9,G140:G142)</f>
        <v>0</v>
      </c>
      <c r="H143" s="18">
        <f>SUBTOTAL(9,H140:H142)</f>
        <v>0</v>
      </c>
      <c r="I143" s="154"/>
      <c r="J143" s="179"/>
      <c r="K143" s="156"/>
      <c r="M143" s="148"/>
    </row>
    <row r="144" spans="1:13" ht="28.5" customHeight="1" thickBot="1" x14ac:dyDescent="0.45">
      <c r="A144" s="110"/>
      <c r="B144" s="111" t="s">
        <v>1</v>
      </c>
      <c r="C144" s="119"/>
      <c r="D144" s="120"/>
      <c r="E144" s="121"/>
      <c r="F144" s="25"/>
      <c r="G144" s="20">
        <f>SUBTOTAL(9,G113:G143)</f>
        <v>0</v>
      </c>
      <c r="H144" s="20">
        <f>SUBTOTAL(9,H113:H143)</f>
        <v>0</v>
      </c>
      <c r="J144" s="180"/>
      <c r="M144" s="148"/>
    </row>
    <row r="145" spans="1:17" ht="24" customHeight="1" thickBot="1" x14ac:dyDescent="0.45">
      <c r="A145" s="112" t="s">
        <v>22</v>
      </c>
      <c r="B145" s="113" t="s">
        <v>18</v>
      </c>
      <c r="C145" s="37"/>
      <c r="D145" s="86" t="str">
        <f>IF(F145&gt;0,1,"")</f>
        <v/>
      </c>
      <c r="E145" s="88" t="str">
        <f>IF(D145&lt;&gt;"","式","")</f>
        <v/>
      </c>
      <c r="F145" s="126"/>
      <c r="G145" s="10">
        <f t="shared" ref="G145:G146" si="62">IFERROR(F145*D145,0)</f>
        <v>0</v>
      </c>
      <c r="H145" s="19">
        <f>ROUNDDOWN(G145/1.1,0)</f>
        <v>0</v>
      </c>
      <c r="J145" s="180"/>
      <c r="L145" s="152"/>
      <c r="M145" s="153"/>
    </row>
    <row r="146" spans="1:17" ht="24" customHeight="1" thickBot="1" x14ac:dyDescent="0.45">
      <c r="A146" s="112" t="s">
        <v>23</v>
      </c>
      <c r="B146" s="113" t="s">
        <v>19</v>
      </c>
      <c r="C146" s="37"/>
      <c r="D146" s="87" t="str">
        <f>IF(F146&gt;0,1,"")</f>
        <v/>
      </c>
      <c r="E146" s="88" t="str">
        <f>IF(D146&lt;&gt;"","式","")</f>
        <v/>
      </c>
      <c r="F146" s="126"/>
      <c r="G146" s="10">
        <f t="shared" si="62"/>
        <v>0</v>
      </c>
      <c r="H146" s="19">
        <f>ROUNDDOWN(G146/1.1,0)</f>
        <v>0</v>
      </c>
      <c r="J146" s="180"/>
      <c r="L146" s="152"/>
      <c r="M146" s="153"/>
    </row>
    <row r="147" spans="1:17" ht="31.5" customHeight="1" thickBot="1" x14ac:dyDescent="0.45">
      <c r="A147" s="188" t="s">
        <v>2</v>
      </c>
      <c r="B147" s="189"/>
      <c r="C147" s="119"/>
      <c r="D147" s="120"/>
      <c r="E147" s="121"/>
      <c r="F147" s="26"/>
      <c r="G147" s="21">
        <f>SUBTOTAL(9,G113:G146)</f>
        <v>0</v>
      </c>
      <c r="H147" s="22">
        <f>SUBTOTAL(9,H113:H146)</f>
        <v>0</v>
      </c>
      <c r="J147" s="183"/>
    </row>
    <row r="148" spans="1:17" ht="19.5" customHeight="1" thickBot="1" x14ac:dyDescent="0.45"/>
    <row r="149" spans="1:17" ht="21" customHeight="1" thickBot="1" x14ac:dyDescent="0.45">
      <c r="A149" s="2" t="s">
        <v>7</v>
      </c>
      <c r="M149" s="162"/>
      <c r="N149" s="132"/>
      <c r="O149" s="132"/>
      <c r="P149" s="132"/>
      <c r="Q149" s="132"/>
    </row>
    <row r="150" spans="1:17" ht="24" x14ac:dyDescent="0.4">
      <c r="B150" s="3" t="s">
        <v>11</v>
      </c>
      <c r="C150" s="12"/>
      <c r="D150" s="4"/>
      <c r="E150" s="4"/>
      <c r="F150" s="4"/>
      <c r="M150" s="162"/>
      <c r="N150" s="132"/>
      <c r="O150" s="132"/>
      <c r="P150" s="132"/>
      <c r="Q150" s="132"/>
    </row>
    <row r="151" spans="1:17" ht="22.5" customHeight="1" thickBot="1" x14ac:dyDescent="0.45">
      <c r="A151" s="3"/>
      <c r="B151" s="95" t="s">
        <v>39</v>
      </c>
      <c r="C151" s="94" t="s">
        <v>34</v>
      </c>
      <c r="G151" s="1"/>
      <c r="H151" s="1" t="s">
        <v>6</v>
      </c>
      <c r="M151" s="162"/>
      <c r="N151" s="132"/>
      <c r="O151" s="132"/>
      <c r="P151" s="132"/>
      <c r="Q151" s="132"/>
    </row>
    <row r="152" spans="1:17" ht="30.75" customHeight="1" thickBot="1" x14ac:dyDescent="0.45">
      <c r="A152" s="210" t="s">
        <v>24</v>
      </c>
      <c r="B152" s="212" t="s">
        <v>21</v>
      </c>
      <c r="C152" s="214" t="s">
        <v>50</v>
      </c>
      <c r="D152" s="202" t="s">
        <v>3</v>
      </c>
      <c r="E152" s="203"/>
      <c r="F152" s="216" t="s">
        <v>62</v>
      </c>
      <c r="G152" s="206" t="s">
        <v>4</v>
      </c>
      <c r="H152" s="208" t="s">
        <v>9</v>
      </c>
      <c r="M152" s="150"/>
      <c r="N152" s="128"/>
      <c r="O152" s="128"/>
      <c r="P152" s="128"/>
      <c r="Q152" s="128"/>
    </row>
    <row r="153" spans="1:17" ht="21" customHeight="1" thickBot="1" x14ac:dyDescent="0.45">
      <c r="A153" s="211"/>
      <c r="B153" s="213"/>
      <c r="C153" s="215"/>
      <c r="D153" s="204"/>
      <c r="E153" s="205"/>
      <c r="F153" s="217"/>
      <c r="G153" s="207"/>
      <c r="H153" s="209"/>
      <c r="J153" s="176" t="s">
        <v>51</v>
      </c>
      <c r="K153" s="135"/>
      <c r="M153" s="148"/>
    </row>
    <row r="154" spans="1:17" ht="28.5" customHeight="1" x14ac:dyDescent="0.4">
      <c r="A154" s="96" t="s">
        <v>25</v>
      </c>
      <c r="B154" s="97" t="s">
        <v>8</v>
      </c>
      <c r="C154" s="30"/>
      <c r="D154" s="38"/>
      <c r="E154" s="93" t="str">
        <f t="shared" ref="E154:E157" si="63">IF(D154&lt;&gt;"","式","")</f>
        <v/>
      </c>
      <c r="F154" s="122"/>
      <c r="G154" s="13">
        <f>IFERROR(F154*D154,0)</f>
        <v>0</v>
      </c>
      <c r="H154" s="14">
        <f>ROUNDDOWN(G154/1.1,0)</f>
        <v>0</v>
      </c>
      <c r="J154" s="177"/>
      <c r="K154" s="151"/>
      <c r="L154" s="152"/>
      <c r="M154" s="153"/>
    </row>
    <row r="155" spans="1:17" ht="27" customHeight="1" x14ac:dyDescent="0.4">
      <c r="A155" s="98"/>
      <c r="B155" s="99" t="s">
        <v>20</v>
      </c>
      <c r="C155" s="31"/>
      <c r="D155" s="39" t="str">
        <f>IF(F155&gt;0,1,"")</f>
        <v/>
      </c>
      <c r="E155" s="90" t="str">
        <f t="shared" si="63"/>
        <v/>
      </c>
      <c r="F155" s="122"/>
      <c r="G155" s="15">
        <f>IFERROR(F155*D155,0)</f>
        <v>0</v>
      </c>
      <c r="H155" s="16">
        <f t="shared" ref="H155:H157" si="64">ROUNDDOWN(G155/1.1,0)</f>
        <v>0</v>
      </c>
      <c r="J155" s="178"/>
      <c r="K155" s="151"/>
      <c r="L155" s="152"/>
      <c r="M155" s="153"/>
    </row>
    <row r="156" spans="1:17" ht="20.100000000000001" customHeight="1" x14ac:dyDescent="0.4">
      <c r="A156" s="98"/>
      <c r="B156" s="100" t="s">
        <v>5</v>
      </c>
      <c r="C156" s="30"/>
      <c r="D156" s="40" t="str">
        <f>IF(F156&gt;0,1,"")</f>
        <v/>
      </c>
      <c r="E156" s="89" t="str">
        <f t="shared" si="63"/>
        <v/>
      </c>
      <c r="F156" s="123"/>
      <c r="G156" s="13">
        <f>IFERROR(F156*D156,0)</f>
        <v>0</v>
      </c>
      <c r="H156" s="14">
        <f t="shared" si="64"/>
        <v>0</v>
      </c>
      <c r="I156" s="154"/>
      <c r="J156" s="178"/>
      <c r="K156" s="155"/>
      <c r="L156" s="152"/>
      <c r="M156" s="153"/>
    </row>
    <row r="157" spans="1:17" ht="21" customHeight="1" thickBot="1" x14ac:dyDescent="0.45">
      <c r="A157" s="98"/>
      <c r="B157" s="101"/>
      <c r="C157" s="32"/>
      <c r="D157" s="41" t="str">
        <f>IF(F157&gt;0,1,"")</f>
        <v/>
      </c>
      <c r="E157" s="92" t="str">
        <f t="shared" si="63"/>
        <v/>
      </c>
      <c r="F157" s="123"/>
      <c r="G157" s="8">
        <f>IFERROR(F157*D157,0)</f>
        <v>0</v>
      </c>
      <c r="H157" s="9">
        <f t="shared" si="64"/>
        <v>0</v>
      </c>
      <c r="I157" s="154"/>
      <c r="J157" s="178"/>
      <c r="K157" s="155"/>
      <c r="L157" s="152"/>
      <c r="M157" s="153"/>
    </row>
    <row r="158" spans="1:17" ht="24.95" customHeight="1" thickBot="1" x14ac:dyDescent="0.45">
      <c r="A158" s="98"/>
      <c r="B158" s="102"/>
      <c r="C158" s="114" t="s">
        <v>10</v>
      </c>
      <c r="D158" s="115"/>
      <c r="E158" s="116"/>
      <c r="F158" s="24"/>
      <c r="G158" s="17">
        <f>SUBTOTAL(9,G156:G157)</f>
        <v>0</v>
      </c>
      <c r="H158" s="17">
        <f>SUBTOTAL(9,H156:H157)</f>
        <v>0</v>
      </c>
      <c r="J158" s="178"/>
      <c r="M158" s="148"/>
    </row>
    <row r="159" spans="1:17" ht="20.100000000000001" customHeight="1" x14ac:dyDescent="0.4">
      <c r="A159" s="98"/>
      <c r="B159" s="103" t="s">
        <v>0</v>
      </c>
      <c r="C159" s="127"/>
      <c r="D159" s="42"/>
      <c r="E159" s="91" t="str">
        <f t="shared" ref="E159:E162" si="65">IF(D159&lt;&gt;"","式","")</f>
        <v/>
      </c>
      <c r="F159" s="124"/>
      <c r="G159" s="28">
        <f t="shared" ref="G159:G162" si="66">IFERROR(F159*D159,0)</f>
        <v>0</v>
      </c>
      <c r="H159" s="29">
        <f>IF(AND(F159&gt;0,F159&lt;1000),"     対象外",ROUNDDOWN(G159/1.1,0))</f>
        <v>0</v>
      </c>
      <c r="I159" s="154"/>
      <c r="J159" s="179"/>
      <c r="K159" s="155"/>
      <c r="L159" s="152"/>
      <c r="M159" s="153"/>
    </row>
    <row r="160" spans="1:17" ht="21" customHeight="1" x14ac:dyDescent="0.4">
      <c r="A160" s="98"/>
      <c r="B160" s="101"/>
      <c r="C160" s="32"/>
      <c r="D160" s="41" t="str">
        <f>IF(F160&gt;0,1,"")</f>
        <v/>
      </c>
      <c r="E160" s="92" t="str">
        <f t="shared" si="65"/>
        <v/>
      </c>
      <c r="F160" s="123"/>
      <c r="G160" s="8">
        <f t="shared" si="66"/>
        <v>0</v>
      </c>
      <c r="H160" s="9">
        <f t="shared" ref="H160:H162" si="67">IF(AND(F160&gt;0,F160&lt;1000),"     対象外",ROUNDDOWN(G160/1.1,0))</f>
        <v>0</v>
      </c>
      <c r="I160" s="154"/>
      <c r="J160" s="179"/>
      <c r="K160" s="155"/>
      <c r="L160" s="152"/>
      <c r="M160" s="153"/>
    </row>
    <row r="161" spans="1:13" ht="21" customHeight="1" x14ac:dyDescent="0.4">
      <c r="A161" s="98"/>
      <c r="B161" s="101"/>
      <c r="C161" s="32"/>
      <c r="D161" s="41" t="str">
        <f>IF(F161&gt;0,1,"")</f>
        <v/>
      </c>
      <c r="E161" s="92" t="str">
        <f t="shared" si="65"/>
        <v/>
      </c>
      <c r="F161" s="123"/>
      <c r="G161" s="8">
        <f t="shared" si="66"/>
        <v>0</v>
      </c>
      <c r="H161" s="9">
        <f t="shared" si="67"/>
        <v>0</v>
      </c>
      <c r="I161" s="154"/>
      <c r="J161" s="179"/>
      <c r="K161" s="155"/>
      <c r="L161" s="152"/>
      <c r="M161" s="153"/>
    </row>
    <row r="162" spans="1:13" ht="21" customHeight="1" thickBot="1" x14ac:dyDescent="0.45">
      <c r="A162" s="98"/>
      <c r="B162" s="101"/>
      <c r="C162" s="32"/>
      <c r="D162" s="41" t="str">
        <f>IF(F162&gt;0,1,"")</f>
        <v/>
      </c>
      <c r="E162" s="92" t="str">
        <f t="shared" si="65"/>
        <v/>
      </c>
      <c r="F162" s="123"/>
      <c r="G162" s="8">
        <f t="shared" si="66"/>
        <v>0</v>
      </c>
      <c r="H162" s="9">
        <f t="shared" si="67"/>
        <v>0</v>
      </c>
      <c r="I162" s="154"/>
      <c r="J162" s="179"/>
      <c r="K162" s="155"/>
      <c r="L162" s="152"/>
      <c r="M162" s="153"/>
    </row>
    <row r="163" spans="1:13" ht="20.100000000000001" customHeight="1" thickBot="1" x14ac:dyDescent="0.45">
      <c r="A163" s="98"/>
      <c r="B163" s="104"/>
      <c r="C163" s="114" t="s">
        <v>10</v>
      </c>
      <c r="D163" s="117"/>
      <c r="E163" s="118"/>
      <c r="F163" s="23"/>
      <c r="G163" s="18">
        <f>SUBTOTAL(9,G159:G162)</f>
        <v>0</v>
      </c>
      <c r="H163" s="18">
        <f>SUBTOTAL(9,H159:H162)</f>
        <v>0</v>
      </c>
      <c r="I163" s="154"/>
      <c r="J163" s="179"/>
      <c r="K163" s="156"/>
      <c r="M163" s="148"/>
    </row>
    <row r="164" spans="1:13" ht="20.100000000000001" customHeight="1" x14ac:dyDescent="0.4">
      <c r="A164" s="98"/>
      <c r="B164" s="105" t="s">
        <v>12</v>
      </c>
      <c r="C164" s="32"/>
      <c r="D164" s="40" t="str">
        <f>IF(F164&gt;0,1,"")</f>
        <v/>
      </c>
      <c r="E164" s="89" t="str">
        <f t="shared" ref="E164:E165" si="68">IF(D164&lt;&gt;"","式","")</f>
        <v/>
      </c>
      <c r="F164" s="123"/>
      <c r="G164" s="8">
        <f t="shared" ref="G164:G165" si="69">IFERROR(F164*D164,0)</f>
        <v>0</v>
      </c>
      <c r="H164" s="9">
        <f t="shared" ref="H164:H165" si="70">ROUNDDOWN(G164/1.1,0)</f>
        <v>0</v>
      </c>
      <c r="J164" s="180"/>
      <c r="L164" s="152"/>
      <c r="M164" s="153"/>
    </row>
    <row r="165" spans="1:13" ht="20.100000000000001" customHeight="1" thickBot="1" x14ac:dyDescent="0.45">
      <c r="A165" s="98"/>
      <c r="B165" s="101"/>
      <c r="C165" s="32"/>
      <c r="D165" s="40" t="str">
        <f>IF(F165&gt;0,1,"")</f>
        <v/>
      </c>
      <c r="E165" s="89" t="str">
        <f t="shared" si="68"/>
        <v/>
      </c>
      <c r="F165" s="123"/>
      <c r="G165" s="8">
        <f t="shared" si="69"/>
        <v>0</v>
      </c>
      <c r="H165" s="9">
        <f t="shared" si="70"/>
        <v>0</v>
      </c>
      <c r="I165" s="157"/>
      <c r="J165" s="181"/>
      <c r="K165" s="158"/>
      <c r="L165" s="152"/>
      <c r="M165" s="153"/>
    </row>
    <row r="166" spans="1:13" ht="20.100000000000001" customHeight="1" thickBot="1" x14ac:dyDescent="0.45">
      <c r="A166" s="98"/>
      <c r="B166" s="104"/>
      <c r="C166" s="114" t="s">
        <v>10</v>
      </c>
      <c r="D166" s="117"/>
      <c r="E166" s="118"/>
      <c r="F166" s="23"/>
      <c r="G166" s="18">
        <f>SUBTOTAL(9,G164:G165)</f>
        <v>0</v>
      </c>
      <c r="H166" s="18">
        <f>SUBTOTAL(9,H164:H165)</f>
        <v>0</v>
      </c>
      <c r="I166" s="154"/>
      <c r="J166" s="179"/>
      <c r="K166" s="156"/>
      <c r="M166" s="148"/>
    </row>
    <row r="167" spans="1:13" ht="21.75" customHeight="1" x14ac:dyDescent="0.4">
      <c r="A167" s="98"/>
      <c r="B167" s="106" t="s">
        <v>13</v>
      </c>
      <c r="C167" s="34"/>
      <c r="D167" s="42" t="str">
        <f>IF(F167&gt;0,1,"")</f>
        <v/>
      </c>
      <c r="E167" s="91" t="str">
        <f t="shared" ref="E167:E169" si="71">IF(D167&lt;&gt;"","式","")</f>
        <v/>
      </c>
      <c r="F167" s="125"/>
      <c r="G167" s="8">
        <f t="shared" ref="G167:G169" si="72">IFERROR(F167*D167,0)</f>
        <v>0</v>
      </c>
      <c r="H167" s="9">
        <f t="shared" ref="H167:H169" si="73">ROUNDDOWN(G167/1.1,0)</f>
        <v>0</v>
      </c>
      <c r="I167" s="154"/>
      <c r="J167" s="179"/>
      <c r="K167" s="156"/>
      <c r="L167" s="152"/>
      <c r="M167" s="153"/>
    </row>
    <row r="168" spans="1:13" ht="19.5" customHeight="1" x14ac:dyDescent="0.4">
      <c r="A168" s="98"/>
      <c r="B168" s="105" t="s">
        <v>14</v>
      </c>
      <c r="C168" s="35"/>
      <c r="D168" s="43" t="str">
        <f>IF(F168&gt;0,1,"")</f>
        <v/>
      </c>
      <c r="E168" s="90" t="str">
        <f t="shared" si="71"/>
        <v/>
      </c>
      <c r="F168" s="123"/>
      <c r="G168" s="8">
        <f t="shared" si="72"/>
        <v>0</v>
      </c>
      <c r="H168" s="9">
        <f t="shared" si="73"/>
        <v>0</v>
      </c>
      <c r="I168" s="154"/>
      <c r="J168" s="179"/>
      <c r="K168" s="156"/>
      <c r="L168" s="152"/>
      <c r="M168" s="153"/>
    </row>
    <row r="169" spans="1:13" ht="20.100000000000001" customHeight="1" thickBot="1" x14ac:dyDescent="0.45">
      <c r="A169" s="98"/>
      <c r="B169" s="107"/>
      <c r="C169" s="32"/>
      <c r="D169" s="43" t="str">
        <f>IF(F169&gt;0,1,"")</f>
        <v/>
      </c>
      <c r="E169" s="90" t="str">
        <f t="shared" si="71"/>
        <v/>
      </c>
      <c r="F169" s="123"/>
      <c r="G169" s="8">
        <f t="shared" si="72"/>
        <v>0</v>
      </c>
      <c r="H169" s="8">
        <f t="shared" si="73"/>
        <v>0</v>
      </c>
      <c r="I169" s="159"/>
      <c r="J169" s="182"/>
      <c r="K169" s="160"/>
      <c r="L169" s="152"/>
      <c r="M169" s="153"/>
    </row>
    <row r="170" spans="1:13" ht="20.100000000000001" customHeight="1" thickBot="1" x14ac:dyDescent="0.45">
      <c r="A170" s="98"/>
      <c r="B170" s="101"/>
      <c r="C170" s="114" t="s">
        <v>10</v>
      </c>
      <c r="D170" s="117"/>
      <c r="E170" s="118"/>
      <c r="F170" s="23"/>
      <c r="G170" s="18">
        <f>SUBTOTAL(9,G168:G169)</f>
        <v>0</v>
      </c>
      <c r="H170" s="18">
        <f>SUBTOTAL(9,H168:H169)</f>
        <v>0</v>
      </c>
      <c r="I170" s="159"/>
      <c r="J170" s="182"/>
      <c r="K170" s="160"/>
      <c r="L170" s="161"/>
      <c r="M170" s="148"/>
    </row>
    <row r="171" spans="1:13" ht="20.100000000000001" customHeight="1" x14ac:dyDescent="0.4">
      <c r="A171" s="98"/>
      <c r="B171" s="105" t="s">
        <v>15</v>
      </c>
      <c r="C171" s="35"/>
      <c r="D171" s="40" t="str">
        <f>IF(F171&gt;0,1,"")</f>
        <v/>
      </c>
      <c r="E171" s="89" t="str">
        <f t="shared" ref="E171:E173" si="74">IF(D171&lt;&gt;"","式","")</f>
        <v/>
      </c>
      <c r="F171" s="123"/>
      <c r="G171" s="8">
        <f t="shared" ref="G171:G173" si="75">IFERROR(F171*D171,0)</f>
        <v>0</v>
      </c>
      <c r="H171" s="9">
        <f t="shared" ref="H171:H173" si="76">ROUNDDOWN(G171/1.1,0)</f>
        <v>0</v>
      </c>
      <c r="I171" s="154"/>
      <c r="J171" s="179"/>
      <c r="K171" s="156"/>
      <c r="L171" s="152"/>
      <c r="M171" s="153"/>
    </row>
    <row r="172" spans="1:13" ht="20.100000000000001" customHeight="1" x14ac:dyDescent="0.4">
      <c r="A172" s="98"/>
      <c r="B172" s="108"/>
      <c r="C172" s="35"/>
      <c r="D172" s="41" t="str">
        <f>IF(F172&gt;0,1,"")</f>
        <v/>
      </c>
      <c r="E172" s="90" t="str">
        <f t="shared" si="74"/>
        <v/>
      </c>
      <c r="F172" s="123"/>
      <c r="G172" s="8">
        <f t="shared" si="75"/>
        <v>0</v>
      </c>
      <c r="H172" s="9">
        <f t="shared" si="76"/>
        <v>0</v>
      </c>
      <c r="I172" s="154"/>
      <c r="J172" s="179"/>
      <c r="K172" s="156"/>
      <c r="L172" s="152"/>
      <c r="M172" s="153"/>
    </row>
    <row r="173" spans="1:13" ht="20.100000000000001" customHeight="1" thickBot="1" x14ac:dyDescent="0.45">
      <c r="A173" s="98"/>
      <c r="B173" s="108"/>
      <c r="C173" s="35"/>
      <c r="D173" s="41" t="str">
        <f>IF(F173&gt;0,1,"")</f>
        <v/>
      </c>
      <c r="E173" s="90" t="str">
        <f t="shared" si="74"/>
        <v/>
      </c>
      <c r="F173" s="123"/>
      <c r="G173" s="8">
        <f t="shared" si="75"/>
        <v>0</v>
      </c>
      <c r="H173" s="9">
        <f t="shared" si="76"/>
        <v>0</v>
      </c>
      <c r="I173" s="154"/>
      <c r="J173" s="179"/>
      <c r="K173" s="156"/>
      <c r="L173" s="152"/>
      <c r="M173" s="153"/>
    </row>
    <row r="174" spans="1:13" ht="20.100000000000001" customHeight="1" thickBot="1" x14ac:dyDescent="0.45">
      <c r="A174" s="98"/>
      <c r="B174" s="104"/>
      <c r="C174" s="114" t="s">
        <v>10</v>
      </c>
      <c r="D174" s="117"/>
      <c r="E174" s="118"/>
      <c r="F174" s="23"/>
      <c r="G174" s="18">
        <f>SUBTOTAL(9,G171:G173)</f>
        <v>0</v>
      </c>
      <c r="H174" s="18">
        <f>SUBTOTAL(9,H171:H173)</f>
        <v>0</v>
      </c>
      <c r="I174" s="154"/>
      <c r="J174" s="179"/>
      <c r="K174" s="156"/>
      <c r="M174" s="148"/>
    </row>
    <row r="175" spans="1:13" ht="20.100000000000001" customHeight="1" x14ac:dyDescent="0.4">
      <c r="A175" s="98"/>
      <c r="B175" s="105" t="s">
        <v>16</v>
      </c>
      <c r="C175" s="32"/>
      <c r="D175" s="40" t="str">
        <f>IF(F175&gt;0,1,"")</f>
        <v/>
      </c>
      <c r="E175" s="89" t="str">
        <f>IF(D175&lt;&gt;"","式","")</f>
        <v/>
      </c>
      <c r="F175" s="123"/>
      <c r="G175" s="8">
        <f t="shared" ref="G175:G177" si="77">IFERROR(F175*D175,0)</f>
        <v>0</v>
      </c>
      <c r="H175" s="9">
        <f t="shared" ref="H175:H177" si="78">ROUNDDOWN(G175/1.1,0)</f>
        <v>0</v>
      </c>
      <c r="J175" s="180"/>
      <c r="L175" s="152"/>
      <c r="M175" s="153"/>
    </row>
    <row r="176" spans="1:13" ht="20.100000000000001" customHeight="1" x14ac:dyDescent="0.4">
      <c r="A176" s="98"/>
      <c r="B176" s="108"/>
      <c r="C176" s="32"/>
      <c r="D176" s="40" t="str">
        <f>IF(F176&gt;0,1,"")</f>
        <v/>
      </c>
      <c r="E176" s="89" t="str">
        <f>IF(D176&lt;&gt;"","式","")</f>
        <v/>
      </c>
      <c r="F176" s="123"/>
      <c r="G176" s="8">
        <f t="shared" si="77"/>
        <v>0</v>
      </c>
      <c r="H176" s="9">
        <f t="shared" si="78"/>
        <v>0</v>
      </c>
      <c r="J176" s="180"/>
      <c r="L176" s="152"/>
      <c r="M176" s="153"/>
    </row>
    <row r="177" spans="1:17" ht="20.100000000000001" customHeight="1" thickBot="1" x14ac:dyDescent="0.45">
      <c r="A177" s="98"/>
      <c r="B177" s="108"/>
      <c r="C177" s="32"/>
      <c r="D177" s="40" t="str">
        <f>IF(F177&gt;0,1,"")</f>
        <v/>
      </c>
      <c r="E177" s="89" t="str">
        <f>IF(D177&lt;&gt;"","式","")</f>
        <v/>
      </c>
      <c r="F177" s="123"/>
      <c r="G177" s="8">
        <f t="shared" si="77"/>
        <v>0</v>
      </c>
      <c r="H177" s="9">
        <f t="shared" si="78"/>
        <v>0</v>
      </c>
      <c r="J177" s="180"/>
      <c r="L177" s="152"/>
      <c r="M177" s="153"/>
    </row>
    <row r="178" spans="1:17" ht="20.100000000000001" customHeight="1" thickBot="1" x14ac:dyDescent="0.45">
      <c r="A178" s="98"/>
      <c r="B178" s="104"/>
      <c r="C178" s="114" t="s">
        <v>10</v>
      </c>
      <c r="D178" s="117"/>
      <c r="E178" s="118"/>
      <c r="F178" s="23"/>
      <c r="G178" s="18">
        <f>SUBTOTAL(9,G175:G177)</f>
        <v>0</v>
      </c>
      <c r="H178" s="18">
        <f>SUBTOTAL(9,H175:H177)</f>
        <v>0</v>
      </c>
      <c r="I178" s="154"/>
      <c r="J178" s="179"/>
      <c r="K178" s="156"/>
      <c r="M178" s="148"/>
    </row>
    <row r="179" spans="1:17" ht="20.100000000000001" customHeight="1" x14ac:dyDescent="0.4">
      <c r="A179" s="98"/>
      <c r="B179" s="109" t="s">
        <v>17</v>
      </c>
      <c r="C179" s="32"/>
      <c r="D179" s="40">
        <v>1</v>
      </c>
      <c r="E179" s="89" t="str">
        <f>IF(D179&lt;&gt;"","式","")</f>
        <v>式</v>
      </c>
      <c r="F179" s="123"/>
      <c r="G179" s="8">
        <f t="shared" ref="G179:G181" si="79">IFERROR(F179*D179,0)</f>
        <v>0</v>
      </c>
      <c r="H179" s="9">
        <f t="shared" ref="H179:H181" si="80">ROUNDDOWN(G179/1.1,0)</f>
        <v>0</v>
      </c>
      <c r="I179" s="154"/>
      <c r="J179" s="179"/>
      <c r="K179" s="156"/>
      <c r="L179" s="152"/>
      <c r="M179" s="153"/>
    </row>
    <row r="180" spans="1:17" ht="20.100000000000001" customHeight="1" x14ac:dyDescent="0.4">
      <c r="A180" s="98"/>
      <c r="B180" s="108"/>
      <c r="C180" s="32"/>
      <c r="D180" s="40" t="str">
        <f>IF(F180&gt;0,1,"")</f>
        <v/>
      </c>
      <c r="E180" s="89" t="str">
        <f>IF(D180&lt;&gt;"","式","")</f>
        <v/>
      </c>
      <c r="F180" s="123"/>
      <c r="G180" s="8">
        <f t="shared" si="79"/>
        <v>0</v>
      </c>
      <c r="H180" s="9">
        <f t="shared" si="80"/>
        <v>0</v>
      </c>
      <c r="J180" s="180"/>
      <c r="L180" s="152"/>
      <c r="M180" s="153"/>
    </row>
    <row r="181" spans="1:17" ht="20.100000000000001" customHeight="1" thickBot="1" x14ac:dyDescent="0.45">
      <c r="A181" s="98"/>
      <c r="B181" s="108"/>
      <c r="C181" s="32"/>
      <c r="D181" s="40" t="str">
        <f>IF(F181&gt;0,1,"")</f>
        <v/>
      </c>
      <c r="E181" s="89" t="str">
        <f>IF(D181&lt;&gt;"","式","")</f>
        <v/>
      </c>
      <c r="F181" s="123"/>
      <c r="G181" s="8">
        <f t="shared" si="79"/>
        <v>0</v>
      </c>
      <c r="H181" s="9">
        <f t="shared" si="80"/>
        <v>0</v>
      </c>
      <c r="J181" s="180"/>
      <c r="L181" s="152"/>
      <c r="M181" s="153"/>
    </row>
    <row r="182" spans="1:17" ht="20.100000000000001" customHeight="1" thickBot="1" x14ac:dyDescent="0.45">
      <c r="A182" s="98"/>
      <c r="B182" s="104"/>
      <c r="C182" s="114" t="s">
        <v>10</v>
      </c>
      <c r="D182" s="117"/>
      <c r="E182" s="118"/>
      <c r="F182" s="23"/>
      <c r="G182" s="18">
        <f>SUBTOTAL(9,G179:G181)</f>
        <v>0</v>
      </c>
      <c r="H182" s="18">
        <f>SUBTOTAL(9,H179:H181)</f>
        <v>0</v>
      </c>
      <c r="I182" s="154"/>
      <c r="J182" s="179"/>
      <c r="K182" s="156"/>
      <c r="M182" s="148"/>
    </row>
    <row r="183" spans="1:17" ht="28.5" customHeight="1" thickBot="1" x14ac:dyDescent="0.45">
      <c r="A183" s="110"/>
      <c r="B183" s="111" t="s">
        <v>1</v>
      </c>
      <c r="C183" s="119"/>
      <c r="D183" s="120"/>
      <c r="E183" s="121"/>
      <c r="F183" s="25"/>
      <c r="G183" s="20">
        <f>SUBTOTAL(9,G152:G182)</f>
        <v>0</v>
      </c>
      <c r="H183" s="20">
        <f>SUBTOTAL(9,H152:H182)</f>
        <v>0</v>
      </c>
      <c r="J183" s="180"/>
      <c r="M183" s="148"/>
    </row>
    <row r="184" spans="1:17" ht="24" customHeight="1" thickBot="1" x14ac:dyDescent="0.45">
      <c r="A184" s="112" t="s">
        <v>22</v>
      </c>
      <c r="B184" s="113" t="s">
        <v>18</v>
      </c>
      <c r="C184" s="37"/>
      <c r="D184" s="86" t="str">
        <f>IF(F184&gt;0,1,"")</f>
        <v/>
      </c>
      <c r="E184" s="88" t="str">
        <f>IF(D184&lt;&gt;"","式","")</f>
        <v/>
      </c>
      <c r="F184" s="126"/>
      <c r="G184" s="10">
        <f t="shared" ref="G184:G185" si="81">IFERROR(F184*D184,0)</f>
        <v>0</v>
      </c>
      <c r="H184" s="19">
        <f>ROUNDDOWN(G184/1.1,0)</f>
        <v>0</v>
      </c>
      <c r="J184" s="180"/>
      <c r="L184" s="152"/>
      <c r="M184" s="153"/>
    </row>
    <row r="185" spans="1:17" ht="24" customHeight="1" thickBot="1" x14ac:dyDescent="0.45">
      <c r="A185" s="112" t="s">
        <v>23</v>
      </c>
      <c r="B185" s="113" t="s">
        <v>19</v>
      </c>
      <c r="C185" s="37"/>
      <c r="D185" s="87" t="str">
        <f>IF(F185&gt;0,1,"")</f>
        <v/>
      </c>
      <c r="E185" s="88" t="str">
        <f>IF(D185&lt;&gt;"","式","")</f>
        <v/>
      </c>
      <c r="F185" s="126"/>
      <c r="G185" s="10">
        <f t="shared" si="81"/>
        <v>0</v>
      </c>
      <c r="H185" s="19">
        <f>ROUNDDOWN(G185/1.1,0)</f>
        <v>0</v>
      </c>
      <c r="J185" s="180"/>
      <c r="L185" s="152"/>
      <c r="M185" s="153"/>
    </row>
    <row r="186" spans="1:17" ht="31.5" customHeight="1" thickBot="1" x14ac:dyDescent="0.45">
      <c r="A186" s="188" t="s">
        <v>2</v>
      </c>
      <c r="B186" s="189"/>
      <c r="C186" s="119"/>
      <c r="D186" s="120"/>
      <c r="E186" s="121"/>
      <c r="F186" s="26"/>
      <c r="G186" s="21">
        <f>SUBTOTAL(9,G152:G185)</f>
        <v>0</v>
      </c>
      <c r="H186" s="22">
        <f>SUBTOTAL(9,H152:H185)</f>
        <v>0</v>
      </c>
      <c r="J186" s="183"/>
    </row>
    <row r="187" spans="1:17" ht="19.5" customHeight="1" thickBot="1" x14ac:dyDescent="0.45"/>
    <row r="188" spans="1:17" ht="21" customHeight="1" thickBot="1" x14ac:dyDescent="0.45">
      <c r="A188" s="2" t="s">
        <v>7</v>
      </c>
      <c r="M188" s="162"/>
      <c r="N188" s="132"/>
      <c r="O188" s="132"/>
      <c r="P188" s="132"/>
      <c r="Q188" s="132"/>
    </row>
    <row r="189" spans="1:17" ht="24" x14ac:dyDescent="0.4">
      <c r="B189" s="3" t="s">
        <v>11</v>
      </c>
      <c r="C189" s="12"/>
      <c r="D189" s="4"/>
      <c r="E189" s="4"/>
      <c r="F189" s="4"/>
      <c r="M189" s="162"/>
      <c r="N189" s="132"/>
      <c r="O189" s="132"/>
      <c r="P189" s="132"/>
      <c r="Q189" s="132"/>
    </row>
    <row r="190" spans="1:17" ht="22.5" customHeight="1" thickBot="1" x14ac:dyDescent="0.45">
      <c r="A190" s="3"/>
      <c r="B190" s="95" t="s">
        <v>40</v>
      </c>
      <c r="C190" s="94" t="s">
        <v>35</v>
      </c>
      <c r="G190" s="1"/>
      <c r="H190" s="1" t="s">
        <v>6</v>
      </c>
      <c r="M190" s="162"/>
      <c r="N190" s="132"/>
      <c r="O190" s="132"/>
      <c r="P190" s="132"/>
      <c r="Q190" s="132"/>
    </row>
    <row r="191" spans="1:17" ht="30.75" customHeight="1" thickBot="1" x14ac:dyDescent="0.45">
      <c r="A191" s="210" t="s">
        <v>24</v>
      </c>
      <c r="B191" s="212" t="s">
        <v>21</v>
      </c>
      <c r="C191" s="214" t="s">
        <v>50</v>
      </c>
      <c r="D191" s="202" t="s">
        <v>3</v>
      </c>
      <c r="E191" s="203"/>
      <c r="F191" s="216" t="s">
        <v>62</v>
      </c>
      <c r="G191" s="206" t="s">
        <v>4</v>
      </c>
      <c r="H191" s="208" t="s">
        <v>9</v>
      </c>
      <c r="M191" s="150"/>
      <c r="N191" s="128"/>
      <c r="O191" s="128"/>
      <c r="P191" s="128"/>
      <c r="Q191" s="128"/>
    </row>
    <row r="192" spans="1:17" ht="21" customHeight="1" thickBot="1" x14ac:dyDescent="0.45">
      <c r="A192" s="211"/>
      <c r="B192" s="213"/>
      <c r="C192" s="215"/>
      <c r="D192" s="204"/>
      <c r="E192" s="205"/>
      <c r="F192" s="217"/>
      <c r="G192" s="207"/>
      <c r="H192" s="209"/>
      <c r="J192" s="176" t="s">
        <v>51</v>
      </c>
      <c r="K192" s="135"/>
      <c r="M192" s="148"/>
    </row>
    <row r="193" spans="1:13" ht="28.5" customHeight="1" x14ac:dyDescent="0.4">
      <c r="A193" s="96" t="s">
        <v>25</v>
      </c>
      <c r="B193" s="97" t="s">
        <v>8</v>
      </c>
      <c r="C193" s="30"/>
      <c r="D193" s="38"/>
      <c r="E193" s="93" t="str">
        <f t="shared" ref="E193:E196" si="82">IF(D193&lt;&gt;"","式","")</f>
        <v/>
      </c>
      <c r="F193" s="122"/>
      <c r="G193" s="13">
        <f>IFERROR(F193*D193,0)</f>
        <v>0</v>
      </c>
      <c r="H193" s="14">
        <f>ROUNDDOWN(G193/1.1,0)</f>
        <v>0</v>
      </c>
      <c r="J193" s="177"/>
      <c r="K193" s="151"/>
      <c r="L193" s="152"/>
      <c r="M193" s="153"/>
    </row>
    <row r="194" spans="1:13" ht="27" customHeight="1" x14ac:dyDescent="0.4">
      <c r="A194" s="98"/>
      <c r="B194" s="99" t="s">
        <v>20</v>
      </c>
      <c r="C194" s="31"/>
      <c r="D194" s="39" t="str">
        <f>IF(F194&gt;0,1,"")</f>
        <v/>
      </c>
      <c r="E194" s="90" t="str">
        <f t="shared" si="82"/>
        <v/>
      </c>
      <c r="F194" s="122"/>
      <c r="G194" s="15">
        <f>IFERROR(F194*D194,0)</f>
        <v>0</v>
      </c>
      <c r="H194" s="16">
        <f t="shared" ref="H194:H196" si="83">ROUNDDOWN(G194/1.1,0)</f>
        <v>0</v>
      </c>
      <c r="J194" s="178"/>
      <c r="K194" s="151"/>
      <c r="L194" s="152"/>
      <c r="M194" s="153"/>
    </row>
    <row r="195" spans="1:13" ht="20.100000000000001" customHeight="1" x14ac:dyDescent="0.4">
      <c r="A195" s="98"/>
      <c r="B195" s="100" t="s">
        <v>5</v>
      </c>
      <c r="C195" s="30"/>
      <c r="D195" s="40" t="str">
        <f>IF(F195&gt;0,1,"")</f>
        <v/>
      </c>
      <c r="E195" s="89" t="str">
        <f t="shared" si="82"/>
        <v/>
      </c>
      <c r="F195" s="123"/>
      <c r="G195" s="13">
        <f>IFERROR(F195*D195,0)</f>
        <v>0</v>
      </c>
      <c r="H195" s="14">
        <f t="shared" si="83"/>
        <v>0</v>
      </c>
      <c r="I195" s="154"/>
      <c r="J195" s="178"/>
      <c r="K195" s="155"/>
      <c r="L195" s="152"/>
      <c r="M195" s="153"/>
    </row>
    <row r="196" spans="1:13" ht="21" customHeight="1" thickBot="1" x14ac:dyDescent="0.45">
      <c r="A196" s="98"/>
      <c r="B196" s="101"/>
      <c r="C196" s="32"/>
      <c r="D196" s="41" t="str">
        <f>IF(F196&gt;0,1,"")</f>
        <v/>
      </c>
      <c r="E196" s="92" t="str">
        <f t="shared" si="82"/>
        <v/>
      </c>
      <c r="F196" s="123"/>
      <c r="G196" s="8">
        <f>IFERROR(F196*D196,0)</f>
        <v>0</v>
      </c>
      <c r="H196" s="9">
        <f t="shared" si="83"/>
        <v>0</v>
      </c>
      <c r="I196" s="154"/>
      <c r="J196" s="178"/>
      <c r="K196" s="155"/>
      <c r="L196" s="152"/>
      <c r="M196" s="153"/>
    </row>
    <row r="197" spans="1:13" ht="24.95" customHeight="1" thickBot="1" x14ac:dyDescent="0.45">
      <c r="A197" s="98"/>
      <c r="B197" s="102"/>
      <c r="C197" s="114" t="s">
        <v>10</v>
      </c>
      <c r="D197" s="115"/>
      <c r="E197" s="116"/>
      <c r="F197" s="24"/>
      <c r="G197" s="17">
        <f>SUBTOTAL(9,G195:G196)</f>
        <v>0</v>
      </c>
      <c r="H197" s="17">
        <f>SUBTOTAL(9,H195:H196)</f>
        <v>0</v>
      </c>
      <c r="J197" s="178"/>
      <c r="M197" s="148"/>
    </row>
    <row r="198" spans="1:13" ht="20.100000000000001" customHeight="1" x14ac:dyDescent="0.4">
      <c r="A198" s="98"/>
      <c r="B198" s="103" t="s">
        <v>0</v>
      </c>
      <c r="C198" s="127"/>
      <c r="D198" s="42"/>
      <c r="E198" s="91" t="str">
        <f t="shared" ref="E198:E201" si="84">IF(D198&lt;&gt;"","式","")</f>
        <v/>
      </c>
      <c r="F198" s="124"/>
      <c r="G198" s="28">
        <f t="shared" ref="G198:G201" si="85">IFERROR(F198*D198,0)</f>
        <v>0</v>
      </c>
      <c r="H198" s="29">
        <f>IF(AND(F198&gt;0,F198&lt;1000),"     対象外",ROUNDDOWN(G198/1.1,0))</f>
        <v>0</v>
      </c>
      <c r="I198" s="154"/>
      <c r="J198" s="179"/>
      <c r="K198" s="155"/>
      <c r="L198" s="152"/>
      <c r="M198" s="153"/>
    </row>
    <row r="199" spans="1:13" ht="21" customHeight="1" x14ac:dyDescent="0.4">
      <c r="A199" s="98"/>
      <c r="B199" s="101"/>
      <c r="C199" s="32"/>
      <c r="D199" s="41" t="str">
        <f>IF(F199&gt;0,1,"")</f>
        <v/>
      </c>
      <c r="E199" s="92" t="str">
        <f t="shared" si="84"/>
        <v/>
      </c>
      <c r="F199" s="123"/>
      <c r="G199" s="8">
        <f t="shared" si="85"/>
        <v>0</v>
      </c>
      <c r="H199" s="9">
        <f t="shared" ref="H199:H201" si="86">IF(AND(F199&gt;0,F199&lt;1000),"     対象外",ROUNDDOWN(G199/1.1,0))</f>
        <v>0</v>
      </c>
      <c r="I199" s="154"/>
      <c r="J199" s="179"/>
      <c r="K199" s="155"/>
      <c r="L199" s="152"/>
      <c r="M199" s="153"/>
    </row>
    <row r="200" spans="1:13" ht="21" customHeight="1" x14ac:dyDescent="0.4">
      <c r="A200" s="98"/>
      <c r="B200" s="101"/>
      <c r="C200" s="32"/>
      <c r="D200" s="41" t="str">
        <f>IF(F200&gt;0,1,"")</f>
        <v/>
      </c>
      <c r="E200" s="92" t="str">
        <f t="shared" si="84"/>
        <v/>
      </c>
      <c r="F200" s="123"/>
      <c r="G200" s="8">
        <f t="shared" si="85"/>
        <v>0</v>
      </c>
      <c r="H200" s="9">
        <f t="shared" si="86"/>
        <v>0</v>
      </c>
      <c r="I200" s="154"/>
      <c r="J200" s="179"/>
      <c r="K200" s="155"/>
      <c r="L200" s="152"/>
      <c r="M200" s="153"/>
    </row>
    <row r="201" spans="1:13" ht="21" customHeight="1" thickBot="1" x14ac:dyDescent="0.45">
      <c r="A201" s="98"/>
      <c r="B201" s="101"/>
      <c r="C201" s="32"/>
      <c r="D201" s="41" t="str">
        <f>IF(F201&gt;0,1,"")</f>
        <v/>
      </c>
      <c r="E201" s="92" t="str">
        <f t="shared" si="84"/>
        <v/>
      </c>
      <c r="F201" s="123"/>
      <c r="G201" s="8">
        <f t="shared" si="85"/>
        <v>0</v>
      </c>
      <c r="H201" s="9">
        <f t="shared" si="86"/>
        <v>0</v>
      </c>
      <c r="I201" s="154"/>
      <c r="J201" s="179"/>
      <c r="K201" s="155"/>
      <c r="L201" s="152"/>
      <c r="M201" s="153"/>
    </row>
    <row r="202" spans="1:13" ht="20.100000000000001" customHeight="1" thickBot="1" x14ac:dyDescent="0.45">
      <c r="A202" s="98"/>
      <c r="B202" s="104"/>
      <c r="C202" s="114" t="s">
        <v>10</v>
      </c>
      <c r="D202" s="117"/>
      <c r="E202" s="118"/>
      <c r="F202" s="23"/>
      <c r="G202" s="18">
        <f>SUBTOTAL(9,G198:G201)</f>
        <v>0</v>
      </c>
      <c r="H202" s="18">
        <f>SUBTOTAL(9,H198:H201)</f>
        <v>0</v>
      </c>
      <c r="I202" s="154"/>
      <c r="J202" s="179"/>
      <c r="K202" s="156"/>
      <c r="M202" s="148"/>
    </row>
    <row r="203" spans="1:13" ht="20.100000000000001" customHeight="1" x14ac:dyDescent="0.4">
      <c r="A203" s="98"/>
      <c r="B203" s="105" t="s">
        <v>12</v>
      </c>
      <c r="C203" s="32"/>
      <c r="D203" s="40" t="str">
        <f>IF(F203&gt;0,1,"")</f>
        <v/>
      </c>
      <c r="E203" s="89" t="str">
        <f t="shared" ref="E203:E204" si="87">IF(D203&lt;&gt;"","式","")</f>
        <v/>
      </c>
      <c r="F203" s="123"/>
      <c r="G203" s="8">
        <f t="shared" ref="G203:G204" si="88">IFERROR(F203*D203,0)</f>
        <v>0</v>
      </c>
      <c r="H203" s="9">
        <f t="shared" ref="H203:H204" si="89">ROUNDDOWN(G203/1.1,0)</f>
        <v>0</v>
      </c>
      <c r="J203" s="180"/>
      <c r="L203" s="152"/>
      <c r="M203" s="153"/>
    </row>
    <row r="204" spans="1:13" ht="20.100000000000001" customHeight="1" thickBot="1" x14ac:dyDescent="0.45">
      <c r="A204" s="98"/>
      <c r="B204" s="101"/>
      <c r="C204" s="32"/>
      <c r="D204" s="40" t="str">
        <f>IF(F204&gt;0,1,"")</f>
        <v/>
      </c>
      <c r="E204" s="89" t="str">
        <f t="shared" si="87"/>
        <v/>
      </c>
      <c r="F204" s="123"/>
      <c r="G204" s="8">
        <f t="shared" si="88"/>
        <v>0</v>
      </c>
      <c r="H204" s="9">
        <f t="shared" si="89"/>
        <v>0</v>
      </c>
      <c r="I204" s="157"/>
      <c r="J204" s="181"/>
      <c r="K204" s="158"/>
      <c r="L204" s="152"/>
      <c r="M204" s="153"/>
    </row>
    <row r="205" spans="1:13" ht="20.100000000000001" customHeight="1" thickBot="1" x14ac:dyDescent="0.45">
      <c r="A205" s="98"/>
      <c r="B205" s="104"/>
      <c r="C205" s="114" t="s">
        <v>10</v>
      </c>
      <c r="D205" s="117"/>
      <c r="E205" s="118"/>
      <c r="F205" s="23"/>
      <c r="G205" s="18">
        <f>SUBTOTAL(9,G203:G204)</f>
        <v>0</v>
      </c>
      <c r="H205" s="18">
        <f>SUBTOTAL(9,H203:H204)</f>
        <v>0</v>
      </c>
      <c r="I205" s="154"/>
      <c r="J205" s="179"/>
      <c r="K205" s="156"/>
      <c r="M205" s="148"/>
    </row>
    <row r="206" spans="1:13" ht="21.75" customHeight="1" x14ac:dyDescent="0.4">
      <c r="A206" s="98"/>
      <c r="B206" s="106" t="s">
        <v>13</v>
      </c>
      <c r="C206" s="34"/>
      <c r="D206" s="42" t="str">
        <f>IF(F206&gt;0,1,"")</f>
        <v/>
      </c>
      <c r="E206" s="91" t="str">
        <f t="shared" ref="E206:E208" si="90">IF(D206&lt;&gt;"","式","")</f>
        <v/>
      </c>
      <c r="F206" s="125"/>
      <c r="G206" s="8">
        <f t="shared" ref="G206:G208" si="91">IFERROR(F206*D206,0)</f>
        <v>0</v>
      </c>
      <c r="H206" s="9">
        <f t="shared" ref="H206:H208" si="92">ROUNDDOWN(G206/1.1,0)</f>
        <v>0</v>
      </c>
      <c r="I206" s="154"/>
      <c r="J206" s="179"/>
      <c r="K206" s="156"/>
      <c r="L206" s="152"/>
      <c r="M206" s="153"/>
    </row>
    <row r="207" spans="1:13" ht="19.5" customHeight="1" x14ac:dyDescent="0.4">
      <c r="A207" s="98"/>
      <c r="B207" s="105" t="s">
        <v>14</v>
      </c>
      <c r="C207" s="35"/>
      <c r="D207" s="43" t="str">
        <f>IF(F207&gt;0,1,"")</f>
        <v/>
      </c>
      <c r="E207" s="90" t="str">
        <f t="shared" si="90"/>
        <v/>
      </c>
      <c r="F207" s="123"/>
      <c r="G207" s="8">
        <f t="shared" si="91"/>
        <v>0</v>
      </c>
      <c r="H207" s="9">
        <f t="shared" si="92"/>
        <v>0</v>
      </c>
      <c r="I207" s="154"/>
      <c r="J207" s="179"/>
      <c r="K207" s="156"/>
      <c r="L207" s="152"/>
      <c r="M207" s="153"/>
    </row>
    <row r="208" spans="1:13" ht="20.100000000000001" customHeight="1" thickBot="1" x14ac:dyDescent="0.45">
      <c r="A208" s="98"/>
      <c r="B208" s="107"/>
      <c r="C208" s="32"/>
      <c r="D208" s="43" t="str">
        <f>IF(F208&gt;0,1,"")</f>
        <v/>
      </c>
      <c r="E208" s="90" t="str">
        <f t="shared" si="90"/>
        <v/>
      </c>
      <c r="F208" s="123"/>
      <c r="G208" s="8">
        <f t="shared" si="91"/>
        <v>0</v>
      </c>
      <c r="H208" s="8">
        <f t="shared" si="92"/>
        <v>0</v>
      </c>
      <c r="I208" s="159"/>
      <c r="J208" s="182"/>
      <c r="K208" s="160"/>
      <c r="L208" s="152"/>
      <c r="M208" s="153"/>
    </row>
    <row r="209" spans="1:13" ht="20.100000000000001" customHeight="1" thickBot="1" x14ac:dyDescent="0.45">
      <c r="A209" s="98"/>
      <c r="B209" s="101"/>
      <c r="C209" s="114" t="s">
        <v>10</v>
      </c>
      <c r="D209" s="117"/>
      <c r="E209" s="118"/>
      <c r="F209" s="23"/>
      <c r="G209" s="18">
        <f>SUBTOTAL(9,G207:G208)</f>
        <v>0</v>
      </c>
      <c r="H209" s="18">
        <f>SUBTOTAL(9,H207:H208)</f>
        <v>0</v>
      </c>
      <c r="I209" s="159"/>
      <c r="J209" s="182"/>
      <c r="K209" s="160"/>
      <c r="L209" s="161"/>
      <c r="M209" s="148"/>
    </row>
    <row r="210" spans="1:13" ht="20.100000000000001" customHeight="1" x14ac:dyDescent="0.4">
      <c r="A210" s="98"/>
      <c r="B210" s="105" t="s">
        <v>15</v>
      </c>
      <c r="C210" s="35"/>
      <c r="D210" s="40" t="str">
        <f>IF(F210&gt;0,1,"")</f>
        <v/>
      </c>
      <c r="E210" s="89" t="str">
        <f t="shared" ref="E210:E212" si="93">IF(D210&lt;&gt;"","式","")</f>
        <v/>
      </c>
      <c r="F210" s="123"/>
      <c r="G210" s="8">
        <f t="shared" ref="G210:G212" si="94">IFERROR(F210*D210,0)</f>
        <v>0</v>
      </c>
      <c r="H210" s="9">
        <f t="shared" ref="H210:H212" si="95">ROUNDDOWN(G210/1.1,0)</f>
        <v>0</v>
      </c>
      <c r="I210" s="154"/>
      <c r="J210" s="179"/>
      <c r="K210" s="156"/>
      <c r="L210" s="152"/>
      <c r="M210" s="153"/>
    </row>
    <row r="211" spans="1:13" ht="20.100000000000001" customHeight="1" x14ac:dyDescent="0.4">
      <c r="A211" s="98"/>
      <c r="B211" s="108"/>
      <c r="C211" s="35"/>
      <c r="D211" s="41" t="str">
        <f>IF(F211&gt;0,1,"")</f>
        <v/>
      </c>
      <c r="E211" s="90" t="str">
        <f t="shared" si="93"/>
        <v/>
      </c>
      <c r="F211" s="123"/>
      <c r="G211" s="8">
        <f t="shared" si="94"/>
        <v>0</v>
      </c>
      <c r="H211" s="9">
        <f t="shared" si="95"/>
        <v>0</v>
      </c>
      <c r="I211" s="154"/>
      <c r="J211" s="179"/>
      <c r="K211" s="156"/>
      <c r="L211" s="152"/>
      <c r="M211" s="153"/>
    </row>
    <row r="212" spans="1:13" ht="20.100000000000001" customHeight="1" thickBot="1" x14ac:dyDescent="0.45">
      <c r="A212" s="98"/>
      <c r="B212" s="108"/>
      <c r="C212" s="35"/>
      <c r="D212" s="41" t="str">
        <f>IF(F212&gt;0,1,"")</f>
        <v/>
      </c>
      <c r="E212" s="90" t="str">
        <f t="shared" si="93"/>
        <v/>
      </c>
      <c r="F212" s="123"/>
      <c r="G212" s="8">
        <f t="shared" si="94"/>
        <v>0</v>
      </c>
      <c r="H212" s="9">
        <f t="shared" si="95"/>
        <v>0</v>
      </c>
      <c r="I212" s="154"/>
      <c r="J212" s="179"/>
      <c r="K212" s="156"/>
      <c r="L212" s="152"/>
      <c r="M212" s="153"/>
    </row>
    <row r="213" spans="1:13" ht="20.100000000000001" customHeight="1" thickBot="1" x14ac:dyDescent="0.45">
      <c r="A213" s="98"/>
      <c r="B213" s="104"/>
      <c r="C213" s="114" t="s">
        <v>10</v>
      </c>
      <c r="D213" s="117"/>
      <c r="E213" s="118"/>
      <c r="F213" s="23"/>
      <c r="G213" s="18">
        <f>SUBTOTAL(9,G210:G212)</f>
        <v>0</v>
      </c>
      <c r="H213" s="18">
        <f>SUBTOTAL(9,H210:H212)</f>
        <v>0</v>
      </c>
      <c r="I213" s="154"/>
      <c r="J213" s="179"/>
      <c r="K213" s="156"/>
      <c r="M213" s="148"/>
    </row>
    <row r="214" spans="1:13" ht="20.100000000000001" customHeight="1" x14ac:dyDescent="0.4">
      <c r="A214" s="98"/>
      <c r="B214" s="105" t="s">
        <v>16</v>
      </c>
      <c r="C214" s="32"/>
      <c r="D214" s="40" t="str">
        <f>IF(F214&gt;0,1,"")</f>
        <v/>
      </c>
      <c r="E214" s="89" t="str">
        <f>IF(D214&lt;&gt;"","式","")</f>
        <v/>
      </c>
      <c r="F214" s="123"/>
      <c r="G214" s="8">
        <f t="shared" ref="G214:G216" si="96">IFERROR(F214*D214,0)</f>
        <v>0</v>
      </c>
      <c r="H214" s="9">
        <f t="shared" ref="H214:H216" si="97">ROUNDDOWN(G214/1.1,0)</f>
        <v>0</v>
      </c>
      <c r="J214" s="180"/>
      <c r="L214" s="152"/>
      <c r="M214" s="153"/>
    </row>
    <row r="215" spans="1:13" ht="20.100000000000001" customHeight="1" x14ac:dyDescent="0.4">
      <c r="A215" s="98"/>
      <c r="B215" s="108"/>
      <c r="C215" s="32"/>
      <c r="D215" s="40" t="str">
        <f>IF(F215&gt;0,1,"")</f>
        <v/>
      </c>
      <c r="E215" s="89" t="str">
        <f>IF(D215&lt;&gt;"","式","")</f>
        <v/>
      </c>
      <c r="F215" s="123"/>
      <c r="G215" s="8">
        <f t="shared" si="96"/>
        <v>0</v>
      </c>
      <c r="H215" s="9">
        <f t="shared" si="97"/>
        <v>0</v>
      </c>
      <c r="J215" s="180"/>
      <c r="L215" s="152"/>
      <c r="M215" s="153"/>
    </row>
    <row r="216" spans="1:13" ht="20.100000000000001" customHeight="1" thickBot="1" x14ac:dyDescent="0.45">
      <c r="A216" s="98"/>
      <c r="B216" s="108"/>
      <c r="C216" s="32"/>
      <c r="D216" s="40" t="str">
        <f>IF(F216&gt;0,1,"")</f>
        <v/>
      </c>
      <c r="E216" s="89" t="str">
        <f>IF(D216&lt;&gt;"","式","")</f>
        <v/>
      </c>
      <c r="F216" s="123"/>
      <c r="G216" s="8">
        <f t="shared" si="96"/>
        <v>0</v>
      </c>
      <c r="H216" s="9">
        <f t="shared" si="97"/>
        <v>0</v>
      </c>
      <c r="J216" s="180"/>
      <c r="L216" s="152"/>
      <c r="M216" s="153"/>
    </row>
    <row r="217" spans="1:13" ht="20.100000000000001" customHeight="1" thickBot="1" x14ac:dyDescent="0.45">
      <c r="A217" s="98"/>
      <c r="B217" s="104"/>
      <c r="C217" s="114" t="s">
        <v>10</v>
      </c>
      <c r="D217" s="117"/>
      <c r="E217" s="118"/>
      <c r="F217" s="23"/>
      <c r="G217" s="18">
        <f>SUBTOTAL(9,G214:G216)</f>
        <v>0</v>
      </c>
      <c r="H217" s="18">
        <f>SUBTOTAL(9,H214:H216)</f>
        <v>0</v>
      </c>
      <c r="I217" s="154"/>
      <c r="J217" s="179"/>
      <c r="K217" s="156"/>
      <c r="M217" s="148"/>
    </row>
    <row r="218" spans="1:13" ht="20.100000000000001" customHeight="1" x14ac:dyDescent="0.4">
      <c r="A218" s="98"/>
      <c r="B218" s="109" t="s">
        <v>17</v>
      </c>
      <c r="C218" s="32"/>
      <c r="D218" s="40" t="str">
        <f>IF(F218&gt;0,1,"")</f>
        <v/>
      </c>
      <c r="E218" s="89" t="str">
        <f>IF(D218&lt;&gt;"","式","")</f>
        <v/>
      </c>
      <c r="F218" s="123"/>
      <c r="G218" s="8">
        <f t="shared" ref="G218:G220" si="98">IFERROR(F218*D218,0)</f>
        <v>0</v>
      </c>
      <c r="H218" s="9">
        <f t="shared" ref="H218:H220" si="99">ROUNDDOWN(G218/1.1,0)</f>
        <v>0</v>
      </c>
      <c r="I218" s="154"/>
      <c r="J218" s="179"/>
      <c r="K218" s="156"/>
      <c r="L218" s="152"/>
      <c r="M218" s="153"/>
    </row>
    <row r="219" spans="1:13" ht="20.100000000000001" customHeight="1" x14ac:dyDescent="0.4">
      <c r="A219" s="98"/>
      <c r="B219" s="108"/>
      <c r="C219" s="32"/>
      <c r="D219" s="40" t="str">
        <f>IF(F219&gt;0,1,"")</f>
        <v/>
      </c>
      <c r="E219" s="89" t="str">
        <f>IF(D219&lt;&gt;"","式","")</f>
        <v/>
      </c>
      <c r="F219" s="123"/>
      <c r="G219" s="8">
        <f t="shared" si="98"/>
        <v>0</v>
      </c>
      <c r="H219" s="9">
        <f t="shared" si="99"/>
        <v>0</v>
      </c>
      <c r="J219" s="180"/>
      <c r="L219" s="152"/>
      <c r="M219" s="153"/>
    </row>
    <row r="220" spans="1:13" ht="20.100000000000001" customHeight="1" thickBot="1" x14ac:dyDescent="0.45">
      <c r="A220" s="98"/>
      <c r="B220" s="108"/>
      <c r="C220" s="32"/>
      <c r="D220" s="40" t="str">
        <f>IF(F220&gt;0,1,"")</f>
        <v/>
      </c>
      <c r="E220" s="89" t="str">
        <f>IF(D220&lt;&gt;"","式","")</f>
        <v/>
      </c>
      <c r="F220" s="123"/>
      <c r="G220" s="8">
        <f t="shared" si="98"/>
        <v>0</v>
      </c>
      <c r="H220" s="9">
        <f t="shared" si="99"/>
        <v>0</v>
      </c>
      <c r="J220" s="180"/>
      <c r="L220" s="152"/>
      <c r="M220" s="153"/>
    </row>
    <row r="221" spans="1:13" ht="20.100000000000001" customHeight="1" thickBot="1" x14ac:dyDescent="0.45">
      <c r="A221" s="98"/>
      <c r="B221" s="104"/>
      <c r="C221" s="114" t="s">
        <v>10</v>
      </c>
      <c r="D221" s="117"/>
      <c r="E221" s="118"/>
      <c r="F221" s="23"/>
      <c r="G221" s="18">
        <f>SUBTOTAL(9,G218:G220)</f>
        <v>0</v>
      </c>
      <c r="H221" s="18">
        <f>SUBTOTAL(9,H218:H220)</f>
        <v>0</v>
      </c>
      <c r="I221" s="154"/>
      <c r="J221" s="179"/>
      <c r="K221" s="156"/>
      <c r="M221" s="148"/>
    </row>
    <row r="222" spans="1:13" ht="28.5" customHeight="1" thickBot="1" x14ac:dyDescent="0.45">
      <c r="A222" s="110"/>
      <c r="B222" s="111" t="s">
        <v>1</v>
      </c>
      <c r="C222" s="119"/>
      <c r="D222" s="120"/>
      <c r="E222" s="121"/>
      <c r="F222" s="25"/>
      <c r="G222" s="20">
        <f>SUBTOTAL(9,G191:G221)</f>
        <v>0</v>
      </c>
      <c r="H222" s="20">
        <f>SUBTOTAL(9,H191:H221)</f>
        <v>0</v>
      </c>
      <c r="J222" s="180"/>
      <c r="M222" s="148"/>
    </row>
    <row r="223" spans="1:13" ht="24" customHeight="1" thickBot="1" x14ac:dyDescent="0.45">
      <c r="A223" s="112" t="s">
        <v>22</v>
      </c>
      <c r="B223" s="113" t="s">
        <v>18</v>
      </c>
      <c r="C223" s="37"/>
      <c r="D223" s="86" t="str">
        <f>IF(F223&gt;0,1,"")</f>
        <v/>
      </c>
      <c r="E223" s="88" t="str">
        <f>IF(D223&lt;&gt;"","式","")</f>
        <v/>
      </c>
      <c r="F223" s="126"/>
      <c r="G223" s="10">
        <f t="shared" ref="G223:G224" si="100">IFERROR(F223*D223,0)</f>
        <v>0</v>
      </c>
      <c r="H223" s="19">
        <f>ROUNDDOWN(G223/1.1,0)</f>
        <v>0</v>
      </c>
      <c r="J223" s="180"/>
      <c r="L223" s="152"/>
      <c r="M223" s="153"/>
    </row>
    <row r="224" spans="1:13" ht="24" customHeight="1" thickBot="1" x14ac:dyDescent="0.45">
      <c r="A224" s="112" t="s">
        <v>23</v>
      </c>
      <c r="B224" s="113" t="s">
        <v>19</v>
      </c>
      <c r="C224" s="37"/>
      <c r="D224" s="87" t="str">
        <f>IF(F224&gt;0,1,"")</f>
        <v/>
      </c>
      <c r="E224" s="88" t="str">
        <f>IF(D224&lt;&gt;"","式","")</f>
        <v/>
      </c>
      <c r="F224" s="126"/>
      <c r="G224" s="10">
        <f t="shared" si="100"/>
        <v>0</v>
      </c>
      <c r="H224" s="19">
        <f>ROUNDDOWN(G224/1.1,0)</f>
        <v>0</v>
      </c>
      <c r="J224" s="180"/>
      <c r="L224" s="152"/>
      <c r="M224" s="153"/>
    </row>
    <row r="225" spans="1:10" ht="31.5" customHeight="1" thickBot="1" x14ac:dyDescent="0.45">
      <c r="A225" s="188" t="s">
        <v>2</v>
      </c>
      <c r="B225" s="189"/>
      <c r="C225" s="119"/>
      <c r="D225" s="120"/>
      <c r="E225" s="121"/>
      <c r="F225" s="26"/>
      <c r="G225" s="21">
        <f>SUBTOTAL(9,G191:G224)</f>
        <v>0</v>
      </c>
      <c r="H225" s="22">
        <f>SUBTOTAL(9,H191:H224)</f>
        <v>0</v>
      </c>
      <c r="J225" s="183"/>
    </row>
    <row r="226" spans="1:10" x14ac:dyDescent="0.4">
      <c r="C226"/>
    </row>
  </sheetData>
  <sheetProtection sheet="1" formatCells="0" formatColumns="0" formatRows="0" insertRows="0" autoFilter="0"/>
  <mergeCells count="72">
    <mergeCell ref="G191:G192"/>
    <mergeCell ref="H191:H192"/>
    <mergeCell ref="A225:B225"/>
    <mergeCell ref="A186:B186"/>
    <mergeCell ref="A191:A192"/>
    <mergeCell ref="B191:B192"/>
    <mergeCell ref="C191:C192"/>
    <mergeCell ref="D191:E192"/>
    <mergeCell ref="F191:F192"/>
    <mergeCell ref="G113:G114"/>
    <mergeCell ref="H113:H114"/>
    <mergeCell ref="A147:B147"/>
    <mergeCell ref="A152:A153"/>
    <mergeCell ref="B152:B153"/>
    <mergeCell ref="C152:C153"/>
    <mergeCell ref="D152:E153"/>
    <mergeCell ref="F152:F153"/>
    <mergeCell ref="G152:G153"/>
    <mergeCell ref="H152:H153"/>
    <mergeCell ref="F113:F114"/>
    <mergeCell ref="A108:B108"/>
    <mergeCell ref="A113:A114"/>
    <mergeCell ref="B113:B114"/>
    <mergeCell ref="C113:C114"/>
    <mergeCell ref="D113:E114"/>
    <mergeCell ref="G24:G25"/>
    <mergeCell ref="H24:H25"/>
    <mergeCell ref="A69:B69"/>
    <mergeCell ref="A74:A75"/>
    <mergeCell ref="B74:B75"/>
    <mergeCell ref="C74:C75"/>
    <mergeCell ref="D74:E75"/>
    <mergeCell ref="F74:F75"/>
    <mergeCell ref="G74:G75"/>
    <mergeCell ref="H74:H75"/>
    <mergeCell ref="A16:B16"/>
    <mergeCell ref="D16:F16"/>
    <mergeCell ref="D17:F17"/>
    <mergeCell ref="D18:F18"/>
    <mergeCell ref="A24:A25"/>
    <mergeCell ref="B24:B25"/>
    <mergeCell ref="C24:C25"/>
    <mergeCell ref="D24:E25"/>
    <mergeCell ref="F24:F25"/>
    <mergeCell ref="I11:I15"/>
    <mergeCell ref="A12:B12"/>
    <mergeCell ref="D12:F12"/>
    <mergeCell ref="A13:B13"/>
    <mergeCell ref="D13:F13"/>
    <mergeCell ref="A14:B14"/>
    <mergeCell ref="D14:F14"/>
    <mergeCell ref="A15:B15"/>
    <mergeCell ref="D15:F15"/>
    <mergeCell ref="A11:B11"/>
    <mergeCell ref="D11:F11"/>
    <mergeCell ref="A8:B8"/>
    <mergeCell ref="D8:F8"/>
    <mergeCell ref="D9:F9"/>
    <mergeCell ref="A10:B10"/>
    <mergeCell ref="D10:F10"/>
    <mergeCell ref="A5:B5"/>
    <mergeCell ref="D5:F5"/>
    <mergeCell ref="A6:B6"/>
    <mergeCell ref="D6:F6"/>
    <mergeCell ref="A7:B7"/>
    <mergeCell ref="D7:F7"/>
    <mergeCell ref="A2:B2"/>
    <mergeCell ref="D2:F2"/>
    <mergeCell ref="A3:B3"/>
    <mergeCell ref="D3:F3"/>
    <mergeCell ref="A4:B4"/>
    <mergeCell ref="D4:F4"/>
  </mergeCells>
  <phoneticPr fontId="3"/>
  <pageMargins left="0.70866141732283472" right="0.11811023622047245" top="0.35433070866141736" bottom="0.15748031496062992" header="0.11811023622047245" footer="0"/>
  <pageSetup paperSize="9" scale="85" orientation="portrait" r:id="rId1"/>
  <rowBreaks count="5" manualBreakCount="5">
    <brk id="19" max="16" man="1"/>
    <brk id="69" max="16" man="1"/>
    <brk id="108" max="16" man="1"/>
    <brk id="147" max="16" man="1"/>
    <brk id="186" max="16" man="1"/>
  </rowBreaks>
  <colBreaks count="1" manualBreakCount="1">
    <brk id="9" min="19" max="17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収支計算書別紙</vt:lpstr>
      <vt:lpstr>収支計算書別紙記載例</vt:lpstr>
      <vt:lpstr>収支計算書別紙!Print_Area</vt:lpstr>
      <vt:lpstr>収支計算書別紙記載例!Print_Area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kisccp56</dc:creator>
  <cp:lastModifiedBy>弘志 大原</cp:lastModifiedBy>
  <cp:lastPrinted>2026-04-08T06:31:05Z</cp:lastPrinted>
  <dcterms:created xsi:type="dcterms:W3CDTF">2019-05-28T01:13:40Z</dcterms:created>
  <dcterms:modified xsi:type="dcterms:W3CDTF">2026-04-22T01:20:47Z</dcterms:modified>
</cp:coreProperties>
</file>